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<sst xmlns="http://schemas.openxmlformats.org/spreadsheetml/2006/main" count="247" uniqueCount="78">
  <si>
    <t>ИНФОРМАЦИЯ О НАЧИСЛЕННЫХ, СОБРАННЫХ И ИЗРАСХОДОВАННЫХ СРЕДСТВАХ  ПО СОСТОЯНИЮ НА 31.07.2019 г</t>
  </si>
  <si>
    <t>№ п/п</t>
  </si>
  <si>
    <t>Адрес</t>
  </si>
  <si>
    <t>Услуга</t>
  </si>
  <si>
    <t>Задолж-ть на 01.01.2019 г</t>
  </si>
  <si>
    <t>остаток средств на 01.01.2019г.</t>
  </si>
  <si>
    <t>Начислено</t>
  </si>
  <si>
    <t>Оплачено</t>
  </si>
  <si>
    <t>Израсходовано</t>
  </si>
  <si>
    <t>Остаток на 31.07.2019 г</t>
  </si>
  <si>
    <t>Задолженность на 31.07.2019 г</t>
  </si>
  <si>
    <t>Дата заключения договора</t>
  </si>
  <si>
    <t>Улица</t>
  </si>
  <si>
    <t>Дом</t>
  </si>
  <si>
    <t xml:space="preserve">Л.Чайкиной </t>
  </si>
  <si>
    <t>64/3</t>
  </si>
  <si>
    <t>01.06.2017 г.</t>
  </si>
  <si>
    <t>ИТОГО ПО ДОМУ</t>
  </si>
  <si>
    <t>январь  2019г.</t>
  </si>
  <si>
    <t>Вид работ</t>
  </si>
  <si>
    <t>Место проведения работ</t>
  </si>
  <si>
    <t>Сумма</t>
  </si>
  <si>
    <t>изготовление и установка козырька металлического</t>
  </si>
  <si>
    <t>Л.Чайкиной 64-3</t>
  </si>
  <si>
    <t>1-й подъезд</t>
  </si>
  <si>
    <t>проверка технического состояния вентиляционных и дымовых каналов</t>
  </si>
  <si>
    <t>кв.48,54,7,6,9,10,4,15,3,5,1-А,1-В,53, 20,31,29,42,38,37,32</t>
  </si>
  <si>
    <t>февраль2019г.</t>
  </si>
  <si>
    <t>ремонт мягкой кровли отдельными местами в жилом доме</t>
  </si>
  <si>
    <t>л.Чайкиной 64-3</t>
  </si>
  <si>
    <t>кв.13,63,64,65,29</t>
  </si>
  <si>
    <t>смена трубопровода ф110,50мм</t>
  </si>
  <si>
    <t>кв.18 ЦК</t>
  </si>
  <si>
    <t>ИТОГО</t>
  </si>
  <si>
    <t>март 2019г</t>
  </si>
  <si>
    <t>обходы и осмотры подвала и инженерных коммуникаций</t>
  </si>
  <si>
    <t>системы ЦО</t>
  </si>
  <si>
    <t>Л,Чайкиной,64/3</t>
  </si>
  <si>
    <t>кв.11,12,13,18,27,28,35,38,41,49, 56,57,61</t>
  </si>
  <si>
    <t>Апрель 2019г</t>
  </si>
  <si>
    <t>установка адресной таблички (1шт) на жилом доме</t>
  </si>
  <si>
    <t>4-й подъезд</t>
  </si>
  <si>
    <t>май 2019 г</t>
  </si>
  <si>
    <t>Июнь 2019г.</t>
  </si>
  <si>
    <t>июль 2019г.</t>
  </si>
  <si>
    <t xml:space="preserve">установка поливочного крана </t>
  </si>
  <si>
    <t>кв.3,7,16</t>
  </si>
  <si>
    <t>всего</t>
  </si>
  <si>
    <t>Январь 2019г.</t>
  </si>
  <si>
    <t>Т/О  ОПУЭ</t>
  </si>
  <si>
    <t>Т/О УУТЭ</t>
  </si>
  <si>
    <t>Февраль 2019 г</t>
  </si>
  <si>
    <t>Т/О  УУТЭ</t>
  </si>
  <si>
    <t>ЦО</t>
  </si>
  <si>
    <t>Март 2019 г</t>
  </si>
  <si>
    <t>Смена труб ЦК</t>
  </si>
  <si>
    <t>л,Чайкиной,64/3</t>
  </si>
  <si>
    <t>кв.13</t>
  </si>
  <si>
    <t xml:space="preserve">Ремонт ж/б козырька (в местах примыкания) </t>
  </si>
  <si>
    <t>над подъездом 1</t>
  </si>
  <si>
    <t xml:space="preserve">Планово-предупредительный ремонт щитов этажных </t>
  </si>
  <si>
    <t xml:space="preserve">1,2,3,4-й подъезд с 1 по 5 этаж </t>
  </si>
  <si>
    <t>Апрель 2019 г</t>
  </si>
  <si>
    <t>благоустройство придомовой территории (окраска деревьев и бордюров)</t>
  </si>
  <si>
    <t>Май 2019г</t>
  </si>
  <si>
    <t>закрытие отопительного сезона</t>
  </si>
  <si>
    <t>слив воды из системы</t>
  </si>
  <si>
    <t>Июнь 2019г</t>
  </si>
  <si>
    <t>смена трубопровода ф25мм</t>
  </si>
  <si>
    <t>кв.26 ЦО</t>
  </si>
  <si>
    <t>покос придомовой территории</t>
  </si>
  <si>
    <t>Июль 2019г</t>
  </si>
  <si>
    <t>Август 2019г</t>
  </si>
  <si>
    <t>Сентябрь 2019г</t>
  </si>
  <si>
    <t>октябрь 2019г.</t>
  </si>
  <si>
    <t>ноябрь 2019г.</t>
  </si>
  <si>
    <t>декабрь 2019г.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</si>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</sst>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justify"/>
    </xf>
    <xf numFmtId="0" fontId="9" fillId="0" borderId="10" xfId="0" applyNumberFormat="1" applyFont="1" applyBorder="1" applyAlignment="1">
      <alignment horizontal="center" wrapText="1"/>
    </xf>
    <xf numFmtId="0" fontId="0" fillId="37" borderId="0" xfId="0" applyFill="1" applyAlignment="1">
      <alignment/>
    </xf>
    <xf numFmtId="0" fontId="12" fillId="37" borderId="0" xfId="0" applyFont="1" applyFill="1" applyAlignment="1">
      <alignment wrapText="1"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Alignment="1">
      <alignment horizontal="center" wrapText="1"/>
    </xf>
    <xf numFmtId="0" fontId="10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38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center"/>
    </xf>
    <xf numFmtId="49" fontId="6" fillId="40" borderId="10" xfId="0" applyNumberFormat="1" applyFont="1" applyFill="1" applyBorder="1" applyAlignment="1">
      <alignment horizontal="center" wrapText="1"/>
    </xf>
    <xf numFmtId="0" fontId="6" fillId="39" borderId="10" xfId="0" applyNumberFormat="1" applyFont="1" applyFill="1" applyBorder="1" applyAlignment="1">
      <alignment horizontal="center" wrapText="1"/>
    </xf>
    <xf numFmtId="49" fontId="6" fillId="39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4">
      <selection activeCell="E6" sqref="E6:K6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7" t="s">
        <v>1</v>
      </c>
      <c r="B3" s="48" t="s">
        <v>2</v>
      </c>
      <c r="C3" s="48"/>
      <c r="D3" s="49" t="s">
        <v>3</v>
      </c>
      <c r="E3" s="50" t="s">
        <v>4</v>
      </c>
      <c r="F3" s="50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50" t="s">
        <v>10</v>
      </c>
      <c r="L3" s="50" t="s">
        <v>11</v>
      </c>
    </row>
    <row r="4" spans="1:12" ht="28.5" customHeight="1">
      <c r="A4" s="47"/>
      <c r="B4" s="4" t="s">
        <v>12</v>
      </c>
      <c r="C4" s="4" t="s">
        <v>13</v>
      </c>
      <c r="D4" s="49"/>
      <c r="E4" s="49"/>
      <c r="F4" s="50"/>
      <c r="G4" s="49"/>
      <c r="H4" s="49"/>
      <c r="I4" s="49"/>
      <c r="J4" s="49"/>
      <c r="K4" s="49"/>
      <c r="L4" s="50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51" t="s">
        <v>17</v>
      </c>
      <c r="C6" s="51"/>
      <c r="D6" s="51"/>
      <c r="E6" s="56">
        <v>86351.42</v>
      </c>
      <c r="F6" s="56">
        <v>-97383.25</v>
      </c>
      <c r="G6" s="56">
        <v>405553.45</v>
      </c>
      <c r="H6" s="56">
        <v>390968.79</v>
      </c>
      <c r="I6" s="56">
        <v>399692.58</v>
      </c>
      <c r="J6" s="56">
        <v>-106107.04</v>
      </c>
      <c r="K6" s="56">
        <v>100936.08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="80" zoomScaleNormal="80" zoomScalePageLayoutView="0" workbookViewId="0" topLeftCell="A46">
      <selection activeCell="D9" sqref="D9"/>
    </sheetView>
  </sheetViews>
  <sheetFormatPr defaultColWidth="11.57421875" defaultRowHeight="12.75"/>
  <cols>
    <col min="1" max="1" width="9.57421875" style="0" customWidth="1"/>
    <col min="2" max="2" width="39.140625" style="11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ht="18">
      <c r="A1" s="52" t="s">
        <v>18</v>
      </c>
      <c r="B1" s="52"/>
      <c r="C1" s="52"/>
      <c r="D1" s="52"/>
      <c r="E1" s="52"/>
    </row>
    <row r="2" spans="1:5" ht="15.75">
      <c r="A2" s="12" t="s">
        <v>1</v>
      </c>
      <c r="B2" s="13" t="s">
        <v>19</v>
      </c>
      <c r="C2" s="14" t="s">
        <v>2</v>
      </c>
      <c r="D2" s="14" t="s">
        <v>20</v>
      </c>
      <c r="E2" s="14" t="s">
        <v>21</v>
      </c>
    </row>
    <row r="3" spans="1:5" ht="69" customHeight="1">
      <c r="A3" s="15">
        <v>1</v>
      </c>
      <c r="B3" s="16" t="s">
        <v>22</v>
      </c>
      <c r="C3" s="15" t="s">
        <v>23</v>
      </c>
      <c r="D3" s="15" t="s">
        <v>24</v>
      </c>
      <c r="E3" s="15">
        <f>10257.83</f>
        <v>10257.83</v>
      </c>
    </row>
    <row r="4" spans="1:5" ht="50.25" customHeight="1">
      <c r="A4" s="15">
        <v>2</v>
      </c>
      <c r="B4" s="17" t="s">
        <v>25</v>
      </c>
      <c r="C4" s="15" t="s">
        <v>23</v>
      </c>
      <c r="D4" s="18" t="s">
        <v>26</v>
      </c>
      <c r="E4" s="19">
        <f>8278.4</f>
        <v>8278.4</v>
      </c>
    </row>
    <row r="5" spans="1:5" ht="15">
      <c r="A5" s="20"/>
      <c r="B5" s="21"/>
      <c r="C5" s="20"/>
      <c r="D5" s="20"/>
      <c r="E5" s="20">
        <f>E3+E4</f>
        <v>18536.23</v>
      </c>
    </row>
    <row r="6" spans="1:5" ht="15">
      <c r="A6" s="22"/>
      <c r="B6" s="23"/>
      <c r="C6" s="22"/>
      <c r="D6" s="22"/>
      <c r="E6" s="22"/>
    </row>
    <row r="7" spans="1:5" ht="18">
      <c r="A7" s="52" t="s">
        <v>27</v>
      </c>
      <c r="B7" s="52"/>
      <c r="C7" s="52"/>
      <c r="D7" s="52"/>
      <c r="E7" s="52"/>
    </row>
    <row r="8" spans="1:5" ht="15.75">
      <c r="A8" s="12" t="s">
        <v>1</v>
      </c>
      <c r="B8" s="13" t="s">
        <v>19</v>
      </c>
      <c r="C8" s="14" t="s">
        <v>2</v>
      </c>
      <c r="D8" s="14" t="s">
        <v>20</v>
      </c>
      <c r="E8" s="14" t="s">
        <v>21</v>
      </c>
    </row>
    <row r="9" spans="1:5" ht="47.25" customHeight="1">
      <c r="A9" s="15">
        <v>1</v>
      </c>
      <c r="B9" s="24" t="s">
        <v>28</v>
      </c>
      <c r="C9" s="18" t="s">
        <v>29</v>
      </c>
      <c r="D9" s="25" t="s">
        <v>30</v>
      </c>
      <c r="E9" s="25">
        <f>83048.04</f>
        <v>83048.04</v>
      </c>
    </row>
    <row r="10" spans="1:5" ht="24" customHeight="1">
      <c r="A10" s="15">
        <v>2</v>
      </c>
      <c r="B10" s="26" t="s">
        <v>31</v>
      </c>
      <c r="C10" s="25" t="s">
        <v>29</v>
      </c>
      <c r="D10" s="18" t="s">
        <v>32</v>
      </c>
      <c r="E10" s="18">
        <f>5932.31</f>
        <v>5932.31</v>
      </c>
    </row>
    <row r="11" spans="1:5" ht="15">
      <c r="A11" s="20"/>
      <c r="B11" s="21" t="s">
        <v>33</v>
      </c>
      <c r="C11" s="20"/>
      <c r="D11" s="20"/>
      <c r="E11" s="20">
        <f>E9+E10</f>
        <v>88980.34999999999</v>
      </c>
    </row>
    <row r="12" spans="1:5" ht="15">
      <c r="A12" s="22"/>
      <c r="B12" s="23"/>
      <c r="C12" s="22"/>
      <c r="D12" s="22"/>
      <c r="E12" s="22"/>
    </row>
    <row r="13" spans="1:5" ht="18">
      <c r="A13" s="52" t="s">
        <v>34</v>
      </c>
      <c r="B13" s="52"/>
      <c r="C13" s="52"/>
      <c r="D13" s="52"/>
      <c r="E13" s="52"/>
    </row>
    <row r="14" spans="1:5" ht="15.75">
      <c r="A14" s="12" t="s">
        <v>1</v>
      </c>
      <c r="B14" s="13" t="s">
        <v>19</v>
      </c>
      <c r="C14" s="14" t="s">
        <v>2</v>
      </c>
      <c r="D14" s="14" t="s">
        <v>20</v>
      </c>
      <c r="E14" s="14" t="s">
        <v>21</v>
      </c>
    </row>
    <row r="15" spans="1:5" ht="50.25" customHeight="1">
      <c r="A15" s="15">
        <v>1</v>
      </c>
      <c r="B15" s="16" t="s">
        <v>35</v>
      </c>
      <c r="C15" s="15" t="s">
        <v>23</v>
      </c>
      <c r="D15" s="15" t="s">
        <v>36</v>
      </c>
      <c r="E15" s="15">
        <v>2895.38</v>
      </c>
    </row>
    <row r="16" spans="1:5" ht="48.75" customHeight="1">
      <c r="A16" s="15">
        <v>2</v>
      </c>
      <c r="B16" s="18" t="s">
        <v>25</v>
      </c>
      <c r="C16" s="18" t="s">
        <v>37</v>
      </c>
      <c r="D16" s="25" t="s">
        <v>38</v>
      </c>
      <c r="E16" s="25">
        <v>5584.8</v>
      </c>
    </row>
    <row r="17" spans="1:5" ht="15">
      <c r="A17" s="20"/>
      <c r="B17" s="21" t="s">
        <v>33</v>
      </c>
      <c r="C17" s="20"/>
      <c r="D17" s="20"/>
      <c r="E17" s="20">
        <f>E15+E16</f>
        <v>8480.18</v>
      </c>
    </row>
    <row r="18" spans="1:5" ht="12.75">
      <c r="A18" s="9"/>
      <c r="B18" s="27"/>
      <c r="C18" s="9"/>
      <c r="D18" s="9"/>
      <c r="E18" s="9"/>
    </row>
    <row r="19" spans="1:5" ht="18">
      <c r="A19" s="52" t="s">
        <v>39</v>
      </c>
      <c r="B19" s="52"/>
      <c r="C19" s="52"/>
      <c r="D19" s="52"/>
      <c r="E19" s="52"/>
    </row>
    <row r="20" spans="1:5" ht="15.75">
      <c r="A20" s="12" t="s">
        <v>1</v>
      </c>
      <c r="B20" s="13" t="s">
        <v>19</v>
      </c>
      <c r="C20" s="14" t="s">
        <v>2</v>
      </c>
      <c r="D20" s="14" t="s">
        <v>20</v>
      </c>
      <c r="E20" s="14" t="s">
        <v>21</v>
      </c>
    </row>
    <row r="21" spans="1:5" ht="28.5">
      <c r="A21" s="15">
        <v>1</v>
      </c>
      <c r="B21" s="25" t="s">
        <v>40</v>
      </c>
      <c r="C21" s="25" t="s">
        <v>23</v>
      </c>
      <c r="D21" s="25" t="s">
        <v>41</v>
      </c>
      <c r="E21" s="25">
        <v>684.5</v>
      </c>
    </row>
    <row r="22" spans="1:5" ht="28.5">
      <c r="A22" s="15">
        <v>2</v>
      </c>
      <c r="B22" s="25" t="s">
        <v>40</v>
      </c>
      <c r="C22" s="25" t="s">
        <v>23</v>
      </c>
      <c r="D22" s="25" t="s">
        <v>24</v>
      </c>
      <c r="E22" s="25">
        <v>711.5</v>
      </c>
    </row>
    <row r="23" spans="1:5" ht="14.25">
      <c r="A23" s="15">
        <v>3</v>
      </c>
      <c r="B23" s="18"/>
      <c r="C23" s="18"/>
      <c r="D23" s="18"/>
      <c r="E23" s="18"/>
    </row>
    <row r="24" spans="1:5" ht="14.25">
      <c r="A24" s="15">
        <v>4</v>
      </c>
      <c r="B24" s="25"/>
      <c r="C24" s="15"/>
      <c r="D24" s="15"/>
      <c r="E24" s="15"/>
    </row>
    <row r="25" spans="1:5" ht="15">
      <c r="A25" s="20"/>
      <c r="B25" s="21" t="s">
        <v>33</v>
      </c>
      <c r="C25" s="20"/>
      <c r="D25" s="20"/>
      <c r="E25" s="20">
        <f>E22+E23+E21+E23+E24</f>
        <v>1396</v>
      </c>
    </row>
    <row r="26" spans="1:5" ht="12.75">
      <c r="A26" s="9"/>
      <c r="B26" s="27"/>
      <c r="C26" s="9"/>
      <c r="D26" s="9"/>
      <c r="E26" s="9"/>
    </row>
    <row r="27" spans="1:5" ht="18">
      <c r="A27" s="52" t="s">
        <v>42</v>
      </c>
      <c r="B27" s="52"/>
      <c r="C27" s="52"/>
      <c r="D27" s="52"/>
      <c r="E27" s="52"/>
    </row>
    <row r="28" spans="1:5" ht="15.75">
      <c r="A28" s="12" t="s">
        <v>1</v>
      </c>
      <c r="B28" s="13" t="s">
        <v>19</v>
      </c>
      <c r="C28" s="14" t="s">
        <v>2</v>
      </c>
      <c r="D28" s="14" t="s">
        <v>20</v>
      </c>
      <c r="E28" s="14" t="s">
        <v>21</v>
      </c>
    </row>
    <row r="29" spans="1:5" ht="14.25">
      <c r="A29" s="15">
        <v>1</v>
      </c>
      <c r="B29" s="25"/>
      <c r="C29" s="25" t="s">
        <v>23</v>
      </c>
      <c r="D29" s="25"/>
      <c r="E29" s="25"/>
    </row>
    <row r="30" spans="1:5" ht="14.25">
      <c r="A30" s="15">
        <v>2</v>
      </c>
      <c r="B30" s="25"/>
      <c r="C30" s="25"/>
      <c r="D30" s="25"/>
      <c r="E30" s="25"/>
    </row>
    <row r="31" spans="1:5" ht="14.25">
      <c r="A31" s="15">
        <v>3</v>
      </c>
      <c r="B31" s="25"/>
      <c r="C31" s="15"/>
      <c r="D31" s="15"/>
      <c r="E31" s="15"/>
    </row>
    <row r="32" spans="1:5" ht="15">
      <c r="A32" s="20"/>
      <c r="B32" s="21" t="s">
        <v>33</v>
      </c>
      <c r="C32" s="20"/>
      <c r="D32" s="20"/>
      <c r="E32" s="20">
        <f>E30+E29+E31</f>
        <v>0</v>
      </c>
    </row>
    <row r="33" spans="1:5" ht="12.75">
      <c r="A33" s="9"/>
      <c r="B33" s="27"/>
      <c r="C33" s="9"/>
      <c r="D33" s="9"/>
      <c r="E33" s="9"/>
    </row>
    <row r="34" spans="1:5" ht="18">
      <c r="A34" s="52" t="s">
        <v>43</v>
      </c>
      <c r="B34" s="52"/>
      <c r="C34" s="52"/>
      <c r="D34" s="52"/>
      <c r="E34" s="52"/>
    </row>
    <row r="35" spans="1:5" ht="15.75">
      <c r="A35" s="12" t="s">
        <v>1</v>
      </c>
      <c r="B35" s="13" t="s">
        <v>19</v>
      </c>
      <c r="C35" s="14" t="s">
        <v>2</v>
      </c>
      <c r="D35" s="14" t="s">
        <v>20</v>
      </c>
      <c r="E35" s="14" t="s">
        <v>21</v>
      </c>
    </row>
    <row r="36" spans="1:5" ht="14.25">
      <c r="A36" s="15">
        <v>1</v>
      </c>
      <c r="B36" s="28"/>
      <c r="C36" s="15"/>
      <c r="D36" s="18"/>
      <c r="E36" s="18"/>
    </row>
    <row r="37" spans="1:5" ht="14.25">
      <c r="A37" s="15">
        <v>2</v>
      </c>
      <c r="B37" s="29"/>
      <c r="C37" s="15"/>
      <c r="D37" s="25"/>
      <c r="E37" s="25"/>
    </row>
    <row r="38" spans="1:5" ht="14.25">
      <c r="A38" s="15">
        <v>3</v>
      </c>
      <c r="B38" s="29"/>
      <c r="C38" s="15"/>
      <c r="D38" s="25"/>
      <c r="E38" s="25"/>
    </row>
    <row r="39" spans="1:5" ht="14.25">
      <c r="A39" s="15"/>
      <c r="B39" s="18"/>
      <c r="C39" s="15"/>
      <c r="D39" s="15"/>
      <c r="E39" s="15"/>
    </row>
    <row r="40" spans="1:5" ht="14.25">
      <c r="A40" s="15"/>
      <c r="B40" s="18"/>
      <c r="C40" s="15"/>
      <c r="D40" s="15"/>
      <c r="E40" s="15"/>
    </row>
    <row r="41" spans="1:5" ht="15">
      <c r="A41" s="20"/>
      <c r="B41" s="21" t="s">
        <v>33</v>
      </c>
      <c r="C41" s="20"/>
      <c r="D41" s="20"/>
      <c r="E41" s="20">
        <f>SUM(E36:E40)</f>
        <v>0</v>
      </c>
    </row>
    <row r="42" spans="1:5" ht="15">
      <c r="A42" s="22"/>
      <c r="B42" s="23"/>
      <c r="C42" s="22"/>
      <c r="D42" s="22"/>
      <c r="E42" s="22"/>
    </row>
    <row r="43" spans="1:5" ht="18">
      <c r="A43" s="52" t="s">
        <v>44</v>
      </c>
      <c r="B43" s="52"/>
      <c r="C43" s="52"/>
      <c r="D43" s="52"/>
      <c r="E43" s="52"/>
    </row>
    <row r="44" spans="1:5" ht="15.75">
      <c r="A44" s="12" t="s">
        <v>1</v>
      </c>
      <c r="B44" s="13" t="s">
        <v>19</v>
      </c>
      <c r="C44" s="14" t="s">
        <v>2</v>
      </c>
      <c r="D44" s="14" t="s">
        <v>20</v>
      </c>
      <c r="E44" s="14" t="s">
        <v>21</v>
      </c>
    </row>
    <row r="45" spans="1:5" ht="14.25">
      <c r="A45" s="15">
        <v>1</v>
      </c>
      <c r="B45" s="25" t="s">
        <v>45</v>
      </c>
      <c r="C45" s="25" t="s">
        <v>29</v>
      </c>
      <c r="D45" s="25"/>
      <c r="E45" s="25">
        <f>9000.55</f>
        <v>9000.55</v>
      </c>
    </row>
    <row r="46" spans="1:5" ht="66.75" customHeight="1">
      <c r="A46" s="15">
        <v>2</v>
      </c>
      <c r="B46" s="18" t="s">
        <v>25</v>
      </c>
      <c r="C46" s="18" t="s">
        <v>37</v>
      </c>
      <c r="D46" s="25" t="s">
        <v>46</v>
      </c>
      <c r="E46" s="25">
        <v>1560</v>
      </c>
    </row>
    <row r="47" spans="1:5" ht="14.25">
      <c r="A47" s="15">
        <v>3</v>
      </c>
      <c r="B47" s="25"/>
      <c r="C47" s="15"/>
      <c r="D47" s="15"/>
      <c r="E47" s="15"/>
    </row>
    <row r="48" spans="1:5" ht="15">
      <c r="A48" s="20"/>
      <c r="B48" s="21" t="s">
        <v>33</v>
      </c>
      <c r="C48" s="20"/>
      <c r="D48" s="20"/>
      <c r="E48" s="20">
        <f>E46+E45+E47</f>
        <v>10560.55</v>
      </c>
    </row>
    <row r="49" spans="1:5" ht="15">
      <c r="A49" s="22"/>
      <c r="B49" s="23"/>
      <c r="C49" s="22"/>
      <c r="D49" s="22"/>
      <c r="E49" s="22"/>
    </row>
    <row r="50" spans="1:5" ht="18">
      <c r="A50" s="52"/>
      <c r="B50" s="52"/>
      <c r="C50" s="52"/>
      <c r="D50" s="52"/>
      <c r="E50" s="52"/>
    </row>
    <row r="51" spans="1:5" ht="15.75">
      <c r="A51" s="12" t="s">
        <v>1</v>
      </c>
      <c r="B51" s="13" t="s">
        <v>19</v>
      </c>
      <c r="C51" s="14" t="s">
        <v>2</v>
      </c>
      <c r="D51" s="14" t="s">
        <v>20</v>
      </c>
      <c r="E51" s="14" t="s">
        <v>21</v>
      </c>
    </row>
    <row r="52" spans="1:5" ht="14.25">
      <c r="A52" s="15">
        <v>1</v>
      </c>
      <c r="B52" s="25"/>
      <c r="C52" s="25"/>
      <c r="D52" s="25"/>
      <c r="E52" s="25"/>
    </row>
    <row r="53" spans="1:5" ht="14.25">
      <c r="A53" s="15">
        <v>2</v>
      </c>
      <c r="B53" s="25"/>
      <c r="C53" s="25"/>
      <c r="D53" s="25"/>
      <c r="E53" s="25"/>
    </row>
    <row r="54" spans="1:5" ht="14.25">
      <c r="A54" s="15">
        <v>3</v>
      </c>
      <c r="B54" s="25"/>
      <c r="C54" s="15"/>
      <c r="D54" s="15"/>
      <c r="E54" s="15"/>
    </row>
    <row r="55" spans="1:5" ht="15">
      <c r="A55" s="20"/>
      <c r="B55" s="21" t="s">
        <v>33</v>
      </c>
      <c r="C55" s="20"/>
      <c r="D55" s="20"/>
      <c r="E55" s="20">
        <f>E53+E52+E54</f>
        <v>0</v>
      </c>
    </row>
    <row r="56" spans="1:5" ht="15">
      <c r="A56" s="22"/>
      <c r="B56" s="23"/>
      <c r="C56" s="22"/>
      <c r="D56" s="22"/>
      <c r="E56" s="22"/>
    </row>
    <row r="57" spans="1:5" ht="18">
      <c r="A57" s="52"/>
      <c r="B57" s="52"/>
      <c r="C57" s="52"/>
      <c r="D57" s="52"/>
      <c r="E57" s="52"/>
    </row>
    <row r="58" spans="1:5" ht="15.75">
      <c r="A58" s="12" t="s">
        <v>1</v>
      </c>
      <c r="B58" s="13" t="s">
        <v>19</v>
      </c>
      <c r="C58" s="14" t="s">
        <v>2</v>
      </c>
      <c r="D58" s="14" t="s">
        <v>20</v>
      </c>
      <c r="E58" s="14" t="s">
        <v>21</v>
      </c>
    </row>
    <row r="59" spans="1:5" ht="14.25">
      <c r="A59" s="15">
        <v>1</v>
      </c>
      <c r="B59" s="18"/>
      <c r="C59" s="15"/>
      <c r="D59" s="15"/>
      <c r="E59" s="15"/>
    </row>
    <row r="60" spans="1:5" ht="55.5" customHeight="1">
      <c r="A60" s="15">
        <v>2</v>
      </c>
      <c r="B60" s="25"/>
      <c r="C60" s="25"/>
      <c r="D60" s="25"/>
      <c r="E60" s="25"/>
    </row>
    <row r="61" spans="1:5" ht="14.25">
      <c r="A61" s="15">
        <v>3</v>
      </c>
      <c r="B61" s="25"/>
      <c r="C61" s="15"/>
      <c r="D61" s="15"/>
      <c r="E61" s="15"/>
    </row>
    <row r="62" spans="1:5" ht="15">
      <c r="A62" s="20"/>
      <c r="B62" s="21" t="s">
        <v>33</v>
      </c>
      <c r="C62" s="20"/>
      <c r="D62" s="20"/>
      <c r="E62" s="20">
        <f>SUM(E59:E61)</f>
        <v>0</v>
      </c>
    </row>
    <row r="63" spans="1:5" ht="20.25">
      <c r="A63" s="30"/>
      <c r="B63" s="31"/>
      <c r="C63" s="32"/>
      <c r="D63" s="33" t="s">
        <v>47</v>
      </c>
      <c r="E63" s="33">
        <f>E5+E11+E17+E25+E32+E41+E48+E55+E62</f>
        <v>127953.30999999998</v>
      </c>
    </row>
  </sheetData>
  <sheetProtection selectLockedCells="1" selectUnlockedCells="1"/>
  <mergeCells count="9">
    <mergeCell ref="A43:E43"/>
    <mergeCell ref="A50:E50"/>
    <mergeCell ref="A57:E57"/>
    <mergeCell ref="A1:E1"/>
    <mergeCell ref="A7:E7"/>
    <mergeCell ref="A13:E13"/>
    <mergeCell ref="A19:E19"/>
    <mergeCell ref="A27:E27"/>
    <mergeCell ref="A34:E3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="80" zoomScaleNormal="80" zoomScalePageLayoutView="0" workbookViewId="0" topLeftCell="A13">
      <selection activeCell="E25" sqref="E25"/>
    </sheetView>
  </sheetViews>
  <sheetFormatPr defaultColWidth="11.57421875" defaultRowHeight="12.75"/>
  <cols>
    <col min="1" max="1" width="9.57421875" style="11" customWidth="1"/>
    <col min="2" max="2" width="43.421875" style="34" customWidth="1"/>
    <col min="3" max="3" width="28.57421875" style="11" customWidth="1"/>
    <col min="4" max="4" width="36.8515625" style="11" customWidth="1"/>
    <col min="5" max="5" width="16.57421875" style="11" customWidth="1"/>
    <col min="6" max="16384" width="11.57421875" style="11" customWidth="1"/>
  </cols>
  <sheetData>
    <row r="1" spans="1:5" ht="34.5" customHeight="1">
      <c r="A1" s="53" t="s">
        <v>48</v>
      </c>
      <c r="B1" s="53"/>
      <c r="C1" s="53"/>
      <c r="D1" s="53"/>
      <c r="E1" s="53"/>
    </row>
    <row r="2" spans="1:5" ht="15.75">
      <c r="A2" s="12" t="s">
        <v>1</v>
      </c>
      <c r="B2" s="13" t="s">
        <v>19</v>
      </c>
      <c r="C2" s="13" t="s">
        <v>2</v>
      </c>
      <c r="D2" s="13" t="s">
        <v>20</v>
      </c>
      <c r="E2" s="13" t="s">
        <v>21</v>
      </c>
    </row>
    <row r="3" spans="1:5" ht="14.25">
      <c r="A3" s="25">
        <v>1</v>
      </c>
      <c r="B3" s="18" t="s">
        <v>49</v>
      </c>
      <c r="C3" s="25" t="s">
        <v>37</v>
      </c>
      <c r="D3" s="18"/>
      <c r="E3" s="18">
        <f>161.338</f>
        <v>161.338</v>
      </c>
    </row>
    <row r="4" spans="1:5" ht="14.25">
      <c r="A4" s="25">
        <v>2</v>
      </c>
      <c r="B4" s="18" t="s">
        <v>50</v>
      </c>
      <c r="C4" s="25" t="s">
        <v>37</v>
      </c>
      <c r="D4" s="18"/>
      <c r="E4" s="35">
        <f>1290.7</f>
        <v>1290.7</v>
      </c>
    </row>
    <row r="5" spans="1:5" ht="14.25">
      <c r="A5" s="25">
        <v>3</v>
      </c>
      <c r="B5" s="18"/>
      <c r="C5" s="25"/>
      <c r="D5" s="18"/>
      <c r="E5" s="35"/>
    </row>
    <row r="6" spans="1:5" ht="14.25">
      <c r="A6" s="25">
        <v>4</v>
      </c>
      <c r="B6" s="18"/>
      <c r="C6" s="25"/>
      <c r="D6" s="18"/>
      <c r="E6" s="35"/>
    </row>
    <row r="7" spans="1:5" ht="14.25">
      <c r="A7" s="25">
        <v>5</v>
      </c>
      <c r="B7" s="25"/>
      <c r="C7" s="25"/>
      <c r="D7" s="25"/>
      <c r="E7" s="36"/>
    </row>
    <row r="8" spans="1:5" ht="15">
      <c r="A8" s="21"/>
      <c r="B8" s="21" t="s">
        <v>33</v>
      </c>
      <c r="C8" s="21"/>
      <c r="D8" s="21"/>
      <c r="E8" s="21">
        <f>E3+E4+E5+E6+E7</f>
        <v>1452.038</v>
      </c>
    </row>
    <row r="9" spans="1:5" ht="12.75">
      <c r="A9" s="27"/>
      <c r="B9" s="37"/>
      <c r="C9" s="27"/>
      <c r="D9" s="27"/>
      <c r="E9" s="27"/>
    </row>
    <row r="10" spans="1:5" ht="21" customHeight="1">
      <c r="A10" s="54" t="s">
        <v>51</v>
      </c>
      <c r="B10" s="54"/>
      <c r="C10" s="54"/>
      <c r="D10" s="54"/>
      <c r="E10" s="54"/>
    </row>
    <row r="11" spans="1:5" ht="15.75">
      <c r="A11" s="12" t="s">
        <v>1</v>
      </c>
      <c r="B11" s="13" t="s">
        <v>19</v>
      </c>
      <c r="C11" s="13" t="s">
        <v>2</v>
      </c>
      <c r="D11" s="13" t="s">
        <v>20</v>
      </c>
      <c r="E11" s="13" t="s">
        <v>21</v>
      </c>
    </row>
    <row r="12" spans="1:5" ht="14.25">
      <c r="A12" s="38">
        <v>1</v>
      </c>
      <c r="B12" s="18" t="s">
        <v>49</v>
      </c>
      <c r="C12" s="25" t="s">
        <v>37</v>
      </c>
      <c r="D12" s="18"/>
      <c r="E12" s="18">
        <f>161.338</f>
        <v>161.338</v>
      </c>
    </row>
    <row r="13" spans="1:5" ht="14.25">
      <c r="A13" s="38">
        <v>2</v>
      </c>
      <c r="B13" s="18" t="s">
        <v>52</v>
      </c>
      <c r="C13" s="25" t="s">
        <v>37</v>
      </c>
      <c r="D13" s="18" t="s">
        <v>53</v>
      </c>
      <c r="E13" s="35">
        <f>1290.7</f>
        <v>1290.7</v>
      </c>
    </row>
    <row r="14" spans="1:5" ht="14.25">
      <c r="A14" s="38">
        <v>3</v>
      </c>
      <c r="B14" s="25"/>
      <c r="C14" s="25"/>
      <c r="D14" s="18"/>
      <c r="E14" s="35"/>
    </row>
    <row r="15" spans="1:5" ht="14.25">
      <c r="A15" s="38">
        <v>4</v>
      </c>
      <c r="B15" s="25"/>
      <c r="C15" s="25"/>
      <c r="D15" s="18"/>
      <c r="E15" s="35"/>
    </row>
    <row r="16" spans="1:5" ht="14.25">
      <c r="A16" s="38">
        <v>5</v>
      </c>
      <c r="B16" s="18"/>
      <c r="C16" s="18"/>
      <c r="D16" s="17"/>
      <c r="E16" s="18"/>
    </row>
    <row r="17" spans="1:5" ht="15">
      <c r="A17" s="21"/>
      <c r="B17" s="21" t="s">
        <v>33</v>
      </c>
      <c r="C17" s="21"/>
      <c r="D17" s="21"/>
      <c r="E17" s="21">
        <f>E12+E13+E14+E15</f>
        <v>1452.038</v>
      </c>
    </row>
    <row r="18" spans="1:5" ht="12.75">
      <c r="A18" s="27"/>
      <c r="B18" s="37"/>
      <c r="C18" s="27"/>
      <c r="D18" s="27"/>
      <c r="E18" s="27"/>
    </row>
    <row r="19" spans="1:5" ht="19.5" customHeight="1">
      <c r="A19" s="55" t="s">
        <v>54</v>
      </c>
      <c r="B19" s="55"/>
      <c r="C19" s="55"/>
      <c r="D19" s="55"/>
      <c r="E19" s="55"/>
    </row>
    <row r="20" spans="1:5" ht="15.75">
      <c r="A20" s="12" t="s">
        <v>1</v>
      </c>
      <c r="B20" s="13" t="s">
        <v>19</v>
      </c>
      <c r="C20" s="13" t="s">
        <v>2</v>
      </c>
      <c r="D20" s="13" t="s">
        <v>20</v>
      </c>
      <c r="E20" s="13" t="s">
        <v>21</v>
      </c>
    </row>
    <row r="21" spans="1:5" ht="14.25">
      <c r="A21" s="25">
        <v>1</v>
      </c>
      <c r="B21" s="18" t="s">
        <v>55</v>
      </c>
      <c r="C21" s="25" t="s">
        <v>56</v>
      </c>
      <c r="D21" s="18" t="s">
        <v>57</v>
      </c>
      <c r="E21" s="18">
        <f>2267.89</f>
        <v>2267.89</v>
      </c>
    </row>
    <row r="22" spans="1:5" ht="28.5">
      <c r="A22" s="25">
        <v>2</v>
      </c>
      <c r="B22" s="18" t="s">
        <v>58</v>
      </c>
      <c r="C22" s="25" t="s">
        <v>56</v>
      </c>
      <c r="D22" s="18" t="s">
        <v>59</v>
      </c>
      <c r="E22" s="35">
        <f>3146.79</f>
        <v>3146.79</v>
      </c>
    </row>
    <row r="23" spans="1:5" ht="14.25">
      <c r="A23" s="25">
        <v>3</v>
      </c>
      <c r="B23" s="18" t="s">
        <v>49</v>
      </c>
      <c r="C23" s="25" t="s">
        <v>37</v>
      </c>
      <c r="D23" s="18"/>
      <c r="E23" s="18">
        <f>161.338</f>
        <v>161.338</v>
      </c>
    </row>
    <row r="24" spans="1:5" ht="14.25">
      <c r="A24" s="25">
        <v>4</v>
      </c>
      <c r="B24" s="18" t="s">
        <v>50</v>
      </c>
      <c r="C24" s="25" t="s">
        <v>37</v>
      </c>
      <c r="D24" s="18" t="s">
        <v>53</v>
      </c>
      <c r="E24" s="35">
        <f>1290.7</f>
        <v>1290.7</v>
      </c>
    </row>
    <row r="25" spans="1:5" ht="14.25">
      <c r="A25" s="25">
        <v>5</v>
      </c>
      <c r="B25" s="18"/>
      <c r="C25" s="18"/>
      <c r="D25" s="25"/>
      <c r="E25" s="25"/>
    </row>
    <row r="26" spans="1:5" ht="28.5">
      <c r="A26" s="25">
        <v>6</v>
      </c>
      <c r="B26" s="18" t="s">
        <v>60</v>
      </c>
      <c r="C26" s="25" t="s">
        <v>56</v>
      </c>
      <c r="D26" s="18" t="s">
        <v>61</v>
      </c>
      <c r="E26" s="35">
        <f>4820.55</f>
        <v>4820.55</v>
      </c>
    </row>
    <row r="27" spans="1:5" ht="15">
      <c r="A27" s="21"/>
      <c r="B27" s="21" t="s">
        <v>33</v>
      </c>
      <c r="C27" s="21"/>
      <c r="D27" s="21"/>
      <c r="E27" s="21">
        <f>SUM(E21:E26)</f>
        <v>11687.268</v>
      </c>
    </row>
    <row r="28" spans="1:5" ht="12.75">
      <c r="A28" s="27"/>
      <c r="B28" s="37"/>
      <c r="C28" s="27"/>
      <c r="D28" s="27"/>
      <c r="E28" s="27"/>
    </row>
    <row r="29" spans="1:5" ht="27" customHeight="1">
      <c r="A29" s="53" t="s">
        <v>62</v>
      </c>
      <c r="B29" s="53"/>
      <c r="C29" s="53"/>
      <c r="D29" s="53"/>
      <c r="E29" s="53"/>
    </row>
    <row r="30" spans="1:5" ht="30.75" customHeight="1">
      <c r="A30" s="12" t="s">
        <v>1</v>
      </c>
      <c r="B30" s="13" t="s">
        <v>19</v>
      </c>
      <c r="C30" s="13" t="s">
        <v>2</v>
      </c>
      <c r="D30" s="13" t="s">
        <v>20</v>
      </c>
      <c r="E30" s="13" t="s">
        <v>21</v>
      </c>
    </row>
    <row r="31" spans="1:5" ht="14.25">
      <c r="A31" s="25">
        <v>1</v>
      </c>
      <c r="B31" s="18" t="s">
        <v>49</v>
      </c>
      <c r="C31" s="25" t="s">
        <v>37</v>
      </c>
      <c r="D31" s="18"/>
      <c r="E31" s="18">
        <f>161.338</f>
        <v>161.338</v>
      </c>
    </row>
    <row r="32" spans="1:5" ht="14.25">
      <c r="A32" s="25">
        <v>2</v>
      </c>
      <c r="B32" s="18" t="s">
        <v>50</v>
      </c>
      <c r="C32" s="25" t="s">
        <v>37</v>
      </c>
      <c r="D32" s="18" t="s">
        <v>53</v>
      </c>
      <c r="E32" s="35">
        <f>1290.7</f>
        <v>1290.7</v>
      </c>
    </row>
    <row r="33" spans="1:5" ht="42.75">
      <c r="A33" s="25">
        <v>3</v>
      </c>
      <c r="B33" s="18" t="s">
        <v>63</v>
      </c>
      <c r="C33" s="18" t="s">
        <v>37</v>
      </c>
      <c r="D33" s="25"/>
      <c r="E33" s="25">
        <v>950.63</v>
      </c>
    </row>
    <row r="34" spans="1:5" ht="14.25">
      <c r="A34" s="25">
        <v>4</v>
      </c>
      <c r="B34" s="25"/>
      <c r="C34" s="25"/>
      <c r="D34" s="25"/>
      <c r="E34" s="25"/>
    </row>
    <row r="35" spans="1:5" ht="15">
      <c r="A35" s="21"/>
      <c r="B35" s="21" t="s">
        <v>33</v>
      </c>
      <c r="C35" s="21"/>
      <c r="D35" s="21"/>
      <c r="E35" s="21">
        <f>SUM(E31:E34)</f>
        <v>2402.668</v>
      </c>
    </row>
    <row r="37" spans="1:5" ht="25.5" customHeight="1">
      <c r="A37" s="55" t="s">
        <v>64</v>
      </c>
      <c r="B37" s="55"/>
      <c r="C37" s="55"/>
      <c r="D37" s="55"/>
      <c r="E37" s="55"/>
    </row>
    <row r="38" spans="1:5" ht="21" customHeight="1">
      <c r="A38" s="12" t="s">
        <v>1</v>
      </c>
      <c r="B38" s="13" t="s">
        <v>19</v>
      </c>
      <c r="C38" s="13" t="s">
        <v>2</v>
      </c>
      <c r="D38" s="13" t="s">
        <v>20</v>
      </c>
      <c r="E38" s="13" t="s">
        <v>21</v>
      </c>
    </row>
    <row r="39" spans="1:5" ht="14.25">
      <c r="A39" s="25">
        <v>1</v>
      </c>
      <c r="B39" s="18" t="s">
        <v>49</v>
      </c>
      <c r="C39" s="25" t="s">
        <v>37</v>
      </c>
      <c r="D39" s="18"/>
      <c r="E39" s="18">
        <f>161.338</f>
        <v>161.338</v>
      </c>
    </row>
    <row r="40" spans="1:5" ht="14.25">
      <c r="A40" s="25">
        <v>2</v>
      </c>
      <c r="B40" s="18" t="s">
        <v>50</v>
      </c>
      <c r="C40" s="25" t="s">
        <v>37</v>
      </c>
      <c r="D40" s="18" t="s">
        <v>53</v>
      </c>
      <c r="E40" s="35">
        <f>1290.7</f>
        <v>1290.7</v>
      </c>
    </row>
    <row r="41" spans="1:5" ht="14.25">
      <c r="A41" s="25">
        <v>3</v>
      </c>
      <c r="B41" s="25" t="s">
        <v>65</v>
      </c>
      <c r="C41" s="18" t="s">
        <v>37</v>
      </c>
      <c r="D41" s="25" t="s">
        <v>66</v>
      </c>
      <c r="E41" s="25">
        <v>1513.65</v>
      </c>
    </row>
    <row r="42" spans="1:5" ht="15">
      <c r="A42" s="25">
        <v>4</v>
      </c>
      <c r="B42" s="26"/>
      <c r="C42" s="25"/>
      <c r="D42" s="18"/>
      <c r="E42" s="18"/>
    </row>
    <row r="43" spans="1:5" ht="15">
      <c r="A43" s="25">
        <v>5</v>
      </c>
      <c r="B43" s="26"/>
      <c r="C43" s="25"/>
      <c r="D43" s="18"/>
      <c r="E43" s="18"/>
    </row>
    <row r="44" spans="1:5" ht="15">
      <c r="A44" s="25">
        <v>6</v>
      </c>
      <c r="B44" s="26"/>
      <c r="C44" s="25"/>
      <c r="D44" s="18"/>
      <c r="E44" s="18"/>
    </row>
    <row r="45" spans="1:5" ht="15">
      <c r="A45" s="21"/>
      <c r="B45" s="21" t="s">
        <v>33</v>
      </c>
      <c r="C45" s="21"/>
      <c r="D45" s="21"/>
      <c r="E45" s="21">
        <f>SUM(E39:E44)</f>
        <v>2965.688</v>
      </c>
    </row>
    <row r="46" spans="1:5" ht="19.5" customHeight="1">
      <c r="A46" s="55" t="s">
        <v>67</v>
      </c>
      <c r="B46" s="55"/>
      <c r="C46" s="55"/>
      <c r="D46" s="55"/>
      <c r="E46" s="55"/>
    </row>
    <row r="47" spans="1:5" ht="19.5" customHeight="1">
      <c r="A47" s="12" t="s">
        <v>1</v>
      </c>
      <c r="B47" s="13" t="s">
        <v>19</v>
      </c>
      <c r="C47" s="13" t="s">
        <v>2</v>
      </c>
      <c r="D47" s="13" t="s">
        <v>20</v>
      </c>
      <c r="E47" s="13" t="s">
        <v>21</v>
      </c>
    </row>
    <row r="48" spans="1:5" ht="14.25">
      <c r="A48" s="25">
        <v>1</v>
      </c>
      <c r="B48" s="18" t="s">
        <v>49</v>
      </c>
      <c r="C48" s="25" t="s">
        <v>37</v>
      </c>
      <c r="D48" s="18"/>
      <c r="E48" s="18">
        <f>161.338</f>
        <v>161.338</v>
      </c>
    </row>
    <row r="49" spans="1:5" ht="14.25">
      <c r="A49" s="25">
        <v>2</v>
      </c>
      <c r="B49" s="18" t="s">
        <v>50</v>
      </c>
      <c r="C49" s="25" t="s">
        <v>37</v>
      </c>
      <c r="D49" s="18" t="s">
        <v>53</v>
      </c>
      <c r="E49" s="35">
        <f>1290.7</f>
        <v>1290.7</v>
      </c>
    </row>
    <row r="50" spans="1:5" ht="14.25">
      <c r="A50" s="25">
        <v>3</v>
      </c>
      <c r="B50" s="18" t="s">
        <v>68</v>
      </c>
      <c r="C50" s="25" t="s">
        <v>37</v>
      </c>
      <c r="D50" s="25" t="s">
        <v>69</v>
      </c>
      <c r="E50" s="25">
        <v>2637.44</v>
      </c>
    </row>
    <row r="51" spans="1:5" ht="14.25">
      <c r="A51" s="25">
        <v>4</v>
      </c>
      <c r="B51" s="39" t="s">
        <v>70</v>
      </c>
      <c r="C51" s="39" t="s">
        <v>37</v>
      </c>
      <c r="D51"/>
      <c r="E51" s="39">
        <v>3869.69</v>
      </c>
    </row>
    <row r="52" spans="1:5" ht="15">
      <c r="A52" s="21"/>
      <c r="B52" s="21" t="s">
        <v>33</v>
      </c>
      <c r="C52" s="21"/>
      <c r="D52" s="21"/>
      <c r="E52" s="21">
        <f>SUM(E48:E51)</f>
        <v>7959.168</v>
      </c>
    </row>
    <row r="53" spans="1:5" ht="15">
      <c r="A53" s="23"/>
      <c r="B53" s="23"/>
      <c r="C53" s="23"/>
      <c r="D53" s="23"/>
      <c r="E53" s="23"/>
    </row>
    <row r="54" spans="1:5" ht="27" customHeight="1">
      <c r="A54" s="55" t="s">
        <v>71</v>
      </c>
      <c r="B54" s="55"/>
      <c r="C54" s="55"/>
      <c r="D54" s="55"/>
      <c r="E54" s="55"/>
    </row>
    <row r="55" spans="1:5" ht="15.75" customHeight="1">
      <c r="A55" s="12" t="s">
        <v>1</v>
      </c>
      <c r="B55" s="13" t="s">
        <v>19</v>
      </c>
      <c r="C55" s="13" t="s">
        <v>2</v>
      </c>
      <c r="D55" s="13" t="s">
        <v>20</v>
      </c>
      <c r="E55" s="13" t="s">
        <v>21</v>
      </c>
    </row>
    <row r="56" spans="1:5" ht="14.25">
      <c r="A56" s="25">
        <v>1</v>
      </c>
      <c r="B56" s="18"/>
      <c r="C56" s="18"/>
      <c r="D56" s="25"/>
      <c r="E56" s="25"/>
    </row>
    <row r="57" spans="1:5" ht="14.25">
      <c r="A57" s="25">
        <v>2</v>
      </c>
      <c r="B57" s="18" t="s">
        <v>49</v>
      </c>
      <c r="C57" s="18" t="s">
        <v>37</v>
      </c>
      <c r="D57" s="18"/>
      <c r="E57" s="18">
        <v>161.338</v>
      </c>
    </row>
    <row r="58" spans="1:5" ht="14.25">
      <c r="A58" s="25">
        <v>3</v>
      </c>
      <c r="B58" s="18" t="s">
        <v>50</v>
      </c>
      <c r="C58" s="25" t="s">
        <v>37</v>
      </c>
      <c r="D58" s="18" t="s">
        <v>53</v>
      </c>
      <c r="E58" s="18">
        <v>1290.7</v>
      </c>
    </row>
    <row r="59" spans="1:5" ht="14.25">
      <c r="A59" s="25">
        <v>4</v>
      </c>
      <c r="B59" s="25"/>
      <c r="C59" s="25"/>
      <c r="D59" s="25"/>
      <c r="E59" s="25"/>
    </row>
    <row r="60" spans="1:5" ht="15">
      <c r="A60" s="21"/>
      <c r="B60" s="21" t="s">
        <v>33</v>
      </c>
      <c r="C60" s="21"/>
      <c r="D60" s="21"/>
      <c r="E60" s="21">
        <f>SUM(E56:E59)</f>
        <v>1452.038</v>
      </c>
    </row>
    <row r="61" spans="1:5" ht="15">
      <c r="A61" s="23"/>
      <c r="B61" s="23"/>
      <c r="C61" s="23"/>
      <c r="D61" s="23"/>
      <c r="E61" s="23"/>
    </row>
    <row r="62" spans="1:5" ht="18">
      <c r="A62" s="40"/>
      <c r="B62" s="40"/>
      <c r="C62" s="41" t="s">
        <v>72</v>
      </c>
      <c r="D62" s="40"/>
      <c r="E62" s="40"/>
    </row>
    <row r="63" spans="1:5" ht="15.75">
      <c r="A63" s="12" t="s">
        <v>1</v>
      </c>
      <c r="B63" s="13" t="s">
        <v>19</v>
      </c>
      <c r="C63" s="13" t="s">
        <v>2</v>
      </c>
      <c r="D63" s="13" t="s">
        <v>20</v>
      </c>
      <c r="E63" s="13" t="s">
        <v>21</v>
      </c>
    </row>
    <row r="64" spans="1:5" ht="14.25">
      <c r="A64" s="25">
        <v>1</v>
      </c>
      <c r="B64" s="25"/>
      <c r="C64" s="25"/>
      <c r="D64" s="25"/>
      <c r="E64" s="25"/>
    </row>
    <row r="65" spans="1:5" ht="14.25">
      <c r="A65" s="25">
        <v>2</v>
      </c>
      <c r="B65" s="25"/>
      <c r="C65" s="25"/>
      <c r="D65" s="25"/>
      <c r="E65" s="25"/>
    </row>
    <row r="66" spans="1:5" ht="15">
      <c r="A66" s="25">
        <v>3</v>
      </c>
      <c r="B66" s="42"/>
      <c r="C66" s="18"/>
      <c r="D66" s="18"/>
      <c r="E66" s="18"/>
    </row>
    <row r="67" spans="1:5" ht="14.25">
      <c r="A67" s="25">
        <v>4</v>
      </c>
      <c r="B67" s="25"/>
      <c r="C67" s="25"/>
      <c r="D67" s="25"/>
      <c r="E67" s="25"/>
    </row>
    <row r="68" spans="1:5" ht="15">
      <c r="A68" s="21"/>
      <c r="B68" s="21" t="s">
        <v>33</v>
      </c>
      <c r="C68" s="21"/>
      <c r="D68" s="21"/>
      <c r="E68" s="21">
        <f>SUM(E64:E67)</f>
        <v>0</v>
      </c>
    </row>
    <row r="69" spans="1:5" ht="15">
      <c r="A69" s="23"/>
      <c r="B69" s="23"/>
      <c r="C69" s="23"/>
      <c r="D69" s="23"/>
      <c r="E69" s="23"/>
    </row>
    <row r="70" spans="1:5" ht="15">
      <c r="A70" s="40"/>
      <c r="B70" s="40"/>
      <c r="C70" s="40" t="s">
        <v>73</v>
      </c>
      <c r="D70" s="40"/>
      <c r="E70" s="40"/>
    </row>
    <row r="71" spans="1:5" ht="15.75">
      <c r="A71" s="12" t="s">
        <v>1</v>
      </c>
      <c r="B71" s="13" t="s">
        <v>19</v>
      </c>
      <c r="C71" s="13" t="s">
        <v>2</v>
      </c>
      <c r="D71" s="13" t="s">
        <v>20</v>
      </c>
      <c r="E71" s="13" t="s">
        <v>21</v>
      </c>
    </row>
    <row r="72" spans="1:5" ht="47.25" customHeight="1">
      <c r="A72" s="25">
        <v>1</v>
      </c>
      <c r="B72" s="28"/>
      <c r="C72" s="15"/>
      <c r="D72" s="18"/>
      <c r="E72" s="18"/>
    </row>
    <row r="73" spans="1:5" ht="14.25">
      <c r="A73" s="25">
        <v>2</v>
      </c>
      <c r="B73" s="29"/>
      <c r="C73" s="15"/>
      <c r="D73" s="25"/>
      <c r="E73" s="25"/>
    </row>
    <row r="74" spans="1:5" ht="15">
      <c r="A74" s="25">
        <v>3</v>
      </c>
      <c r="B74" s="43"/>
      <c r="C74" s="25"/>
      <c r="D74" s="25"/>
      <c r="E74" s="18"/>
    </row>
    <row r="75" spans="1:5" ht="15">
      <c r="A75" s="25">
        <v>4</v>
      </c>
      <c r="B75" s="42"/>
      <c r="C75" s="18"/>
      <c r="D75" s="18"/>
      <c r="E75" s="18"/>
    </row>
    <row r="76" spans="1:5" ht="15">
      <c r="A76" s="21"/>
      <c r="B76" s="21" t="s">
        <v>33</v>
      </c>
      <c r="C76" s="21"/>
      <c r="D76" s="21"/>
      <c r="E76" s="21">
        <f>SUM(E72:E75)</f>
        <v>0</v>
      </c>
    </row>
    <row r="77" spans="1:5" ht="15">
      <c r="A77" s="23"/>
      <c r="B77" s="23"/>
      <c r="C77" s="23"/>
      <c r="D77" s="23"/>
      <c r="E77" s="23"/>
    </row>
    <row r="78" spans="1:5" ht="15">
      <c r="A78" s="40"/>
      <c r="B78" s="40"/>
      <c r="C78" s="40" t="s">
        <v>74</v>
      </c>
      <c r="D78" s="40"/>
      <c r="E78" s="40"/>
    </row>
    <row r="79" spans="1:5" ht="15.75">
      <c r="A79" s="12" t="s">
        <v>1</v>
      </c>
      <c r="B79" s="13" t="s">
        <v>19</v>
      </c>
      <c r="C79" s="13" t="s">
        <v>2</v>
      </c>
      <c r="D79" s="13" t="s">
        <v>20</v>
      </c>
      <c r="E79" s="13" t="s">
        <v>21</v>
      </c>
    </row>
    <row r="80" spans="1:5" ht="15">
      <c r="A80" s="25"/>
      <c r="B80" s="42"/>
      <c r="C80" s="18"/>
      <c r="D80" s="18"/>
      <c r="E80" s="18"/>
    </row>
    <row r="81" spans="1:5" ht="14.25">
      <c r="A81" s="25"/>
      <c r="B81" s="18"/>
      <c r="C81" s="18"/>
      <c r="D81" s="25"/>
      <c r="E81" s="25"/>
    </row>
    <row r="82" spans="1:5" ht="14.25">
      <c r="A82" s="25"/>
      <c r="B82" s="18"/>
      <c r="C82" s="18"/>
      <c r="D82" s="25"/>
      <c r="E82" s="25"/>
    </row>
    <row r="83" spans="1:5" ht="14.25">
      <c r="A83" s="25"/>
      <c r="B83" s="18"/>
      <c r="C83" s="18"/>
      <c r="D83" s="25"/>
      <c r="E83" s="25"/>
    </row>
    <row r="84" spans="1:5" ht="14.25">
      <c r="A84" s="25"/>
      <c r="B84" s="18"/>
      <c r="C84" s="18"/>
      <c r="D84" s="25"/>
      <c r="E84" s="25"/>
    </row>
    <row r="85" spans="1:5" ht="14.25">
      <c r="A85" s="25"/>
      <c r="B85" s="25"/>
      <c r="C85" s="25"/>
      <c r="D85" s="25"/>
      <c r="E85" s="25"/>
    </row>
    <row r="86" spans="1:5" ht="15">
      <c r="A86" s="21"/>
      <c r="B86" s="21" t="s">
        <v>33</v>
      </c>
      <c r="C86" s="21"/>
      <c r="D86" s="21"/>
      <c r="E86" s="21">
        <f>SUM(E79:E85)</f>
        <v>0</v>
      </c>
    </row>
    <row r="87" spans="1:5" ht="15">
      <c r="A87" s="23"/>
      <c r="B87" s="23"/>
      <c r="C87" s="23"/>
      <c r="D87" s="23"/>
      <c r="E87" s="23"/>
    </row>
    <row r="88" spans="1:5" ht="15">
      <c r="A88" s="40"/>
      <c r="B88" s="40"/>
      <c r="C88" s="40" t="s">
        <v>75</v>
      </c>
      <c r="D88" s="40"/>
      <c r="E88" s="40"/>
    </row>
    <row r="89" spans="1:5" ht="15.75">
      <c r="A89" s="12" t="s">
        <v>1</v>
      </c>
      <c r="B89" s="13" t="s">
        <v>19</v>
      </c>
      <c r="C89" s="13" t="s">
        <v>2</v>
      </c>
      <c r="D89" s="13" t="s">
        <v>20</v>
      </c>
      <c r="E89" s="13" t="s">
        <v>21</v>
      </c>
    </row>
    <row r="90" spans="1:5" ht="15">
      <c r="A90" s="25"/>
      <c r="B90" s="42"/>
      <c r="C90" s="18"/>
      <c r="D90" s="18"/>
      <c r="E90" s="18"/>
    </row>
    <row r="91" spans="1:5" ht="15">
      <c r="A91" s="25"/>
      <c r="B91" s="43"/>
      <c r="C91" s="25"/>
      <c r="D91" s="25"/>
      <c r="E91" s="18"/>
    </row>
    <row r="92" spans="1:5" ht="15">
      <c r="A92" s="25"/>
      <c r="B92" s="42"/>
      <c r="C92" s="18"/>
      <c r="D92" s="18"/>
      <c r="E92" s="18"/>
    </row>
    <row r="93" spans="1:5" ht="15">
      <c r="A93" s="21"/>
      <c r="B93" s="21" t="s">
        <v>33</v>
      </c>
      <c r="C93" s="21"/>
      <c r="D93" s="21"/>
      <c r="E93" s="21">
        <f>SUM(E89:E92)</f>
        <v>0</v>
      </c>
    </row>
    <row r="94" spans="1:5" ht="15">
      <c r="A94" s="23"/>
      <c r="B94" s="23"/>
      <c r="C94" s="23"/>
      <c r="D94" s="23"/>
      <c r="E94" s="23"/>
    </row>
    <row r="95" spans="1:5" ht="15">
      <c r="A95" s="40"/>
      <c r="B95" s="40"/>
      <c r="C95" s="40" t="s">
        <v>76</v>
      </c>
      <c r="D95" s="40"/>
      <c r="E95" s="40"/>
    </row>
    <row r="96" spans="1:5" ht="15.75">
      <c r="A96" s="12" t="s">
        <v>1</v>
      </c>
      <c r="B96" s="13" t="s">
        <v>19</v>
      </c>
      <c r="C96" s="13" t="s">
        <v>2</v>
      </c>
      <c r="D96" s="13" t="s">
        <v>20</v>
      </c>
      <c r="E96" s="13" t="s">
        <v>21</v>
      </c>
    </row>
    <row r="97" spans="1:5" ht="15">
      <c r="A97" s="25"/>
      <c r="B97" s="42"/>
      <c r="C97" s="18"/>
      <c r="D97" s="18"/>
      <c r="E97" s="18"/>
    </row>
    <row r="98" spans="1:5" ht="15">
      <c r="A98" s="25"/>
      <c r="B98" s="43"/>
      <c r="C98" s="25"/>
      <c r="D98" s="25"/>
      <c r="E98" s="18"/>
    </row>
    <row r="99" spans="1:5" ht="15">
      <c r="A99" s="25"/>
      <c r="B99" s="42"/>
      <c r="C99" s="18"/>
      <c r="D99" s="18"/>
      <c r="E99" s="18"/>
    </row>
    <row r="100" spans="1:5" ht="15">
      <c r="A100" s="21"/>
      <c r="B100" s="21" t="s">
        <v>33</v>
      </c>
      <c r="C100" s="21"/>
      <c r="D100" s="21"/>
      <c r="E100" s="21">
        <f>SUM(E96:E99)</f>
        <v>0</v>
      </c>
    </row>
    <row r="101" spans="1:5" ht="15">
      <c r="A101" s="23"/>
      <c r="B101" s="23"/>
      <c r="C101" s="23"/>
      <c r="D101" s="23"/>
      <c r="E101" s="23"/>
    </row>
    <row r="102" spans="1:5" ht="15">
      <c r="A102" s="23"/>
      <c r="B102" s="23"/>
      <c r="C102" s="23"/>
      <c r="D102" s="23"/>
      <c r="E102" s="23"/>
    </row>
    <row r="103" spans="1:5" ht="15">
      <c r="A103" s="23"/>
      <c r="B103" s="23"/>
      <c r="C103" s="23"/>
      <c r="D103" s="23"/>
      <c r="E103" s="23"/>
    </row>
    <row r="104" spans="1:5" ht="15">
      <c r="A104" s="23"/>
      <c r="B104" s="23"/>
      <c r="C104" s="23"/>
      <c r="D104" s="23"/>
      <c r="E104" s="23"/>
    </row>
    <row r="105" spans="1:5" ht="15">
      <c r="A105" s="23"/>
      <c r="B105" s="23"/>
      <c r="C105" s="23"/>
      <c r="D105" s="23"/>
      <c r="E105" s="23"/>
    </row>
    <row r="106" spans="1:5" ht="15">
      <c r="A106" s="23"/>
      <c r="B106" s="23"/>
      <c r="C106" s="23"/>
      <c r="D106" s="23"/>
      <c r="E106" s="23"/>
    </row>
    <row r="107" spans="1:5" ht="15">
      <c r="A107" s="23"/>
      <c r="B107" s="23"/>
      <c r="C107" s="23"/>
      <c r="D107" s="23"/>
      <c r="E107" s="23"/>
    </row>
    <row r="108" spans="1:5" ht="15">
      <c r="A108" s="23"/>
      <c r="B108" s="23"/>
      <c r="C108" s="23"/>
      <c r="D108" s="23"/>
      <c r="E108" s="23"/>
    </row>
    <row r="109" spans="1:5" ht="15">
      <c r="A109" s="23"/>
      <c r="B109" s="23"/>
      <c r="C109" s="23"/>
      <c r="D109" s="23"/>
      <c r="E109" s="23"/>
    </row>
    <row r="110" spans="1:5" ht="15">
      <c r="A110" s="23"/>
      <c r="B110" s="23"/>
      <c r="C110" s="23"/>
      <c r="D110" s="23"/>
      <c r="E110" s="23"/>
    </row>
    <row r="111" spans="1:5" ht="15">
      <c r="A111" s="44"/>
      <c r="B111" s="45" t="s">
        <v>77</v>
      </c>
      <c r="C111" s="44"/>
      <c r="D111" s="44"/>
      <c r="E111" s="44">
        <f>E8+E17+E27+E35+E45+E52+E60+E68+E76+E86+E93+E100</f>
        <v>29370.906000000003</v>
      </c>
    </row>
  </sheetData>
  <sheetProtection selectLockedCells="1" selectUnlockedCells="1"/>
  <mergeCells count="7">
    <mergeCell ref="A54:E54"/>
    <mergeCell ref="A1:E1"/>
    <mergeCell ref="A10:E10"/>
    <mergeCell ref="A19:E19"/>
    <mergeCell ref="A29:E29"/>
    <mergeCell ref="A37:E37"/>
    <mergeCell ref="A46:E46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2019-11-12T11:08:02Z</dcterms:modified>
  <cp:category/>
  <cp:version/>
  <cp:contentType/>
  <cp:contentStatus/>
</cp:coreProperties>
</file>