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<sst xmlns="http://schemas.openxmlformats.org/spreadsheetml/2006/main" count="149" uniqueCount="63">
  <si>
    <t>ИНФОРМАЦИЯ О НАЧИСЛЕННЫХ, СОБРАННЫХ И ИЗРАСХОДОВАННЫХ СРЕДСТВАХ  ПО СОСТОЯНИЮ НА 30.04.2018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</si>
  <si>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</si>
  <si>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</si>
  <si>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</si>
  <si>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</si>
  <si>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</si>
  <si>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</si>
  <si>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</si>
  <si>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</si>
  <si>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30.04.2018 г</t>
  </si>
  <si>
    <t>Задолженность на 30.04.2018 г</t>
  </si>
  <si>
    <t>Дата заключения договора</t>
  </si>
  <si>
    <t>Улица</t>
  </si>
  <si>
    <t>Дом</t>
  </si>
  <si>
    <t xml:space="preserve">Л.Чайкиной </t>
  </si>
  <si>
    <t>64/3</t>
  </si>
  <si>
    <t>01.06.2017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</si>
  <si>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</si>
  <si>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</si>
  <si>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</si>
  <si>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</si>
  <si>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</si>
  <si>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</si>
  <si>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</si>
  <si>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</si>
  <si>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</si>
  <si>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</si>
  <si>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</si>
  <si>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</si>
  <si>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</si>
  <si>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</si>
  <si>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</si>
  <si>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</si>
  <si>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</si>
  <si>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</si>
  <si>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</si>
  <si>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</si>
  <si>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</si>
  <si>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</si>
  <si>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</si>
  <si>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</si>
  <si>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</si>
  <si>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ИТОГО ПО ДОМУ</t>
  </si>
  <si>
    <t>февраль  2018г.</t>
  </si>
  <si>
    <t>Вид работ</t>
  </si>
  <si>
    <t>Место проведения работ</t>
  </si>
  <si>
    <t>Сумма</t>
  </si>
  <si>
    <t>ремонт мягкой кровли</t>
  </si>
  <si>
    <t>Л.Чайкиной 64-3</t>
  </si>
  <si>
    <t>кв. 31,63</t>
  </si>
  <si>
    <t>ИТОГО</t>
  </si>
  <si>
    <t>Л.Чайкиной, 64/3</t>
  </si>
  <si>
    <t>ВСЕГО</t>
  </si>
  <si>
    <t>Январь 2018г.</t>
  </si>
  <si>
    <t xml:space="preserve">Т/о  УУТЭ ЦО </t>
  </si>
  <si>
    <t>Т/о общедомовых приборов учета электроэнергии</t>
  </si>
  <si>
    <t xml:space="preserve">Обходы и осмотры подвала </t>
  </si>
  <si>
    <t>Февраль 2018 г</t>
  </si>
  <si>
    <t>устранение непрогрева системы ЦО</t>
  </si>
  <si>
    <t>кв.1в,4,8,12,16,20</t>
  </si>
  <si>
    <t xml:space="preserve">очистка желоба от снега </t>
  </si>
  <si>
    <t>Март 2018 г</t>
  </si>
  <si>
    <t>Апрель 2018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</si>
</sst>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10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4;&#1086;&#1084;&#1072;\&#1051;&#1080;&#1094;&#1077;&#1074;&#1099;&#1077;%20&#1089;&#1095;&#1077;&#1090;&#1072;\2018%20&#1075;%20%20&#1083;&#1080;&#1094;&#1077;&#1074;&#1099;&#1077;\&#1083;&#1080;&#1094;&#1077;&#1074;&#1099;&#1077;%20&#1089;&#1095;&#1077;&#1090;&#1072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47">
          <cell r="E3347">
            <v>13849.79</v>
          </cell>
          <cell r="F3347">
            <v>43223.89</v>
          </cell>
          <cell r="G3347">
            <v>58698.17</v>
          </cell>
          <cell r="H3347">
            <v>52673.59</v>
          </cell>
          <cell r="I3347">
            <v>49050.69</v>
          </cell>
          <cell r="J3347">
            <v>46846.78999999999</v>
          </cell>
          <cell r="K3347">
            <v>19874.369999999995</v>
          </cell>
        </row>
        <row r="3348"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</row>
        <row r="3349"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</row>
        <row r="3350"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</row>
        <row r="3352"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</row>
        <row r="3354">
          <cell r="E3354">
            <v>4898.88</v>
          </cell>
          <cell r="F3354">
            <v>-29574.6</v>
          </cell>
          <cell r="G3354">
            <v>20292.94</v>
          </cell>
          <cell r="H3354">
            <v>18759.22</v>
          </cell>
          <cell r="I3354">
            <v>5849.79</v>
          </cell>
          <cell r="J3354">
            <v>-16665.17</v>
          </cell>
          <cell r="K3354">
            <v>6432.5999999999985</v>
          </cell>
        </row>
        <row r="3355">
          <cell r="E3355">
            <v>5480.83</v>
          </cell>
          <cell r="F3355">
            <v>-5480.83</v>
          </cell>
          <cell r="G3355">
            <v>23423.75</v>
          </cell>
          <cell r="H3355">
            <v>20792.24</v>
          </cell>
          <cell r="I3355">
            <v>23423.75</v>
          </cell>
          <cell r="J3355">
            <v>-8112.339999999998</v>
          </cell>
          <cell r="K3355">
            <v>8112.34</v>
          </cell>
        </row>
        <row r="3356">
          <cell r="E3356">
            <v>1826.95</v>
          </cell>
          <cell r="F3356">
            <v>-1288.18</v>
          </cell>
          <cell r="G3356">
            <v>7807.92</v>
          </cell>
          <cell r="H3356">
            <v>6930.75</v>
          </cell>
          <cell r="I3356">
            <v>0</v>
          </cell>
          <cell r="J3356">
            <v>5642.57</v>
          </cell>
          <cell r="K3356">
            <v>2704.120000000001</v>
          </cell>
        </row>
        <row r="3357">
          <cell r="E3357">
            <v>1370.19</v>
          </cell>
          <cell r="F3357">
            <v>2904.356</v>
          </cell>
          <cell r="G3357">
            <v>5855.96</v>
          </cell>
          <cell r="H3357">
            <v>5198.06</v>
          </cell>
          <cell r="I3357">
            <v>5808.16</v>
          </cell>
          <cell r="J3357">
            <v>2294.256000000001</v>
          </cell>
          <cell r="K3357">
            <v>2028.0899999999992</v>
          </cell>
        </row>
        <row r="3358">
          <cell r="E3358">
            <v>310.6</v>
          </cell>
          <cell r="F3358">
            <v>-1286.19</v>
          </cell>
          <cell r="G3358">
            <v>1327.36</v>
          </cell>
          <cell r="H3358">
            <v>1178.23</v>
          </cell>
          <cell r="I3358">
            <v>0</v>
          </cell>
          <cell r="J3358">
            <v>-107.96000000000004</v>
          </cell>
          <cell r="K3358">
            <v>459.73</v>
          </cell>
        </row>
        <row r="3359">
          <cell r="E3359">
            <v>9.13</v>
          </cell>
          <cell r="F3359">
            <v>59.16</v>
          </cell>
          <cell r="G3359">
            <v>39.04</v>
          </cell>
          <cell r="H3359">
            <v>34.65</v>
          </cell>
          <cell r="I3359">
            <v>0</v>
          </cell>
          <cell r="J3359">
            <v>93.81</v>
          </cell>
          <cell r="K3359">
            <v>13.520000000000003</v>
          </cell>
        </row>
        <row r="3360">
          <cell r="E3360">
            <v>2892.73</v>
          </cell>
          <cell r="F3360">
            <v>-2892.73</v>
          </cell>
          <cell r="G3360">
            <v>12362.56</v>
          </cell>
          <cell r="H3360">
            <v>10973.68</v>
          </cell>
          <cell r="I3360">
            <v>12362.56</v>
          </cell>
          <cell r="J3360">
            <v>-4281.609999999999</v>
          </cell>
          <cell r="K3360">
            <v>4281.609999999999</v>
          </cell>
        </row>
        <row r="3361">
          <cell r="E3361">
            <v>1065.75</v>
          </cell>
          <cell r="F3361">
            <v>-6632.14</v>
          </cell>
          <cell r="G3361">
            <v>4554.64</v>
          </cell>
          <cell r="H3361">
            <v>4042.94</v>
          </cell>
          <cell r="I3361">
            <v>8671.787720000002</v>
          </cell>
          <cell r="J3361">
            <v>-11260.987720000003</v>
          </cell>
          <cell r="K3361">
            <v>1577.4500000000003</v>
          </cell>
        </row>
        <row r="3362">
          <cell r="E3362">
            <v>277.28</v>
          </cell>
          <cell r="F3362">
            <v>1794.5</v>
          </cell>
          <cell r="G3362">
            <v>1184.2</v>
          </cell>
          <cell r="H3362">
            <v>1051.16</v>
          </cell>
          <cell r="I3362">
            <v>0</v>
          </cell>
          <cell r="J3362">
            <v>2845.66</v>
          </cell>
          <cell r="K3362">
            <v>410.31999999999994</v>
          </cell>
        </row>
        <row r="3364">
          <cell r="E3364">
            <v>6074.47</v>
          </cell>
          <cell r="F3364">
            <v>-6074.47</v>
          </cell>
          <cell r="G3364">
            <v>19263.8</v>
          </cell>
          <cell r="H3364">
            <v>22736.02</v>
          </cell>
          <cell r="I3364">
            <v>19263.8</v>
          </cell>
          <cell r="J3364">
            <v>-2602.25</v>
          </cell>
          <cell r="K3364">
            <v>2602.25</v>
          </cell>
        </row>
        <row r="3365">
          <cell r="E3365">
            <v>219.46</v>
          </cell>
          <cell r="F3365">
            <v>-219.46</v>
          </cell>
          <cell r="G3365">
            <v>940.46</v>
          </cell>
          <cell r="H3365">
            <v>843.1</v>
          </cell>
          <cell r="I3365">
            <v>940.46</v>
          </cell>
          <cell r="J3365">
            <v>-316.82000000000005</v>
          </cell>
          <cell r="K3365">
            <v>316.82000000000005</v>
          </cell>
        </row>
        <row r="3366">
          <cell r="E3366">
            <v>0</v>
          </cell>
          <cell r="F3366">
            <v>0</v>
          </cell>
          <cell r="G3366">
            <v>27221.52</v>
          </cell>
          <cell r="H3366">
            <v>22194.69</v>
          </cell>
          <cell r="I3366">
            <v>27221.52</v>
          </cell>
          <cell r="J3366">
            <v>-5026.830000000002</v>
          </cell>
          <cell r="K3366">
            <v>5026.830000000002</v>
          </cell>
        </row>
        <row r="3367">
          <cell r="E3367">
            <v>1154.09</v>
          </cell>
          <cell r="F3367">
            <v>-1154.09</v>
          </cell>
          <cell r="G3367">
            <v>4891.46</v>
          </cell>
          <cell r="H3367">
            <v>4389.41</v>
          </cell>
          <cell r="I3367">
            <v>4891.46</v>
          </cell>
          <cell r="J3367">
            <v>-1656.1400000000003</v>
          </cell>
          <cell r="K3367">
            <v>1656.1400000000003</v>
          </cell>
        </row>
        <row r="3368">
          <cell r="E3368">
            <v>5922.69</v>
          </cell>
          <cell r="F3368">
            <v>-5922.69</v>
          </cell>
          <cell r="G3368">
            <v>25101.56</v>
          </cell>
          <cell r="H3368">
            <v>22525.22</v>
          </cell>
          <cell r="I3368">
            <v>25101.56</v>
          </cell>
          <cell r="J3368">
            <v>-8499.029999999999</v>
          </cell>
          <cell r="K3368">
            <v>8499.029999999999</v>
          </cell>
        </row>
        <row r="3369">
          <cell r="E3369">
            <v>6226.32</v>
          </cell>
          <cell r="F3369">
            <v>-6226.32</v>
          </cell>
          <cell r="G3369">
            <v>26388.4</v>
          </cell>
          <cell r="H3369">
            <v>23679.95</v>
          </cell>
          <cell r="I3369">
            <v>26388.4</v>
          </cell>
          <cell r="J3369">
            <v>-8934.77</v>
          </cell>
          <cell r="K3369">
            <v>8934.77</v>
          </cell>
        </row>
        <row r="3370">
          <cell r="E3370">
            <v>6803.4</v>
          </cell>
          <cell r="F3370">
            <v>-6803.4</v>
          </cell>
          <cell r="G3370">
            <v>28834.15</v>
          </cell>
          <cell r="H3370">
            <v>25874.65</v>
          </cell>
          <cell r="I3370">
            <v>28834.15</v>
          </cell>
          <cell r="J3370">
            <v>-9762.900000000001</v>
          </cell>
          <cell r="K3370">
            <v>9762.900000000001</v>
          </cell>
        </row>
        <row r="3371">
          <cell r="E3371">
            <v>2909.14</v>
          </cell>
          <cell r="F3371">
            <v>-2909.14</v>
          </cell>
          <cell r="G3371">
            <v>12470.7</v>
          </cell>
          <cell r="H3371">
            <v>11175.02</v>
          </cell>
          <cell r="I3371">
            <v>12470.7</v>
          </cell>
          <cell r="J3371">
            <v>-4204.82</v>
          </cell>
          <cell r="K3371">
            <v>4204.82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PageLayoutView="0" workbookViewId="0" topLeftCell="A1">
      <selection activeCell="A6" sqref="A6:IV30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8" t="s">
        <v>1</v>
      </c>
      <c r="B3" s="49" t="s">
        <v>2</v>
      </c>
      <c r="C3" s="49"/>
      <c r="D3" s="50" t="s">
        <v>3</v>
      </c>
      <c r="E3" s="51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1" t="s">
        <v>10</v>
      </c>
      <c r="L3" s="51" t="s">
        <v>11</v>
      </c>
    </row>
    <row r="4" spans="1:12" ht="28.5" customHeight="1">
      <c r="A4" s="48"/>
      <c r="B4" s="5" t="s">
        <v>12</v>
      </c>
      <c r="C4" s="5" t="s">
        <v>13</v>
      </c>
      <c r="D4" s="50"/>
      <c r="E4" s="50"/>
      <c r="F4" s="51"/>
      <c r="G4" s="50"/>
      <c r="H4" s="50"/>
      <c r="I4" s="50"/>
      <c r="J4" s="50"/>
      <c r="K4" s="50"/>
      <c r="L4" s="51"/>
    </row>
    <row r="5" spans="1:12" ht="15.75">
      <c r="A5" s="6"/>
      <c r="B5" s="7" t="s">
        <v>14</v>
      </c>
      <c r="C5" s="8" t="s">
        <v>15</v>
      </c>
      <c r="D5" s="6"/>
      <c r="E5" s="6"/>
      <c r="F5" s="6"/>
      <c r="G5" s="6"/>
      <c r="H5" s="6"/>
      <c r="I5" s="6"/>
      <c r="J5" s="6"/>
      <c r="K5" s="6"/>
      <c r="L5" s="9" t="s">
        <v>16</v>
      </c>
    </row>
    <row r="6" spans="1:12" ht="15" hidden="1">
      <c r="A6" s="10">
        <v>1</v>
      </c>
      <c r="B6" s="11"/>
      <c r="C6" s="11"/>
      <c r="D6" s="11" t="s">
        <v>17</v>
      </c>
      <c r="E6" s="12">
        <f>'[1]Лицевые счета домов свод'!E3347</f>
        <v>13849.79</v>
      </c>
      <c r="F6" s="12">
        <f>'[1]Лицевые счета домов свод'!F3347</f>
        <v>43223.89</v>
      </c>
      <c r="G6" s="12">
        <f>'[1]Лицевые счета домов свод'!G3347</f>
        <v>58698.17</v>
      </c>
      <c r="H6" s="12">
        <f>'[1]Лицевые счета домов свод'!H3347</f>
        <v>52673.59</v>
      </c>
      <c r="I6" s="12">
        <f>'[1]Лицевые счета домов свод'!I3347</f>
        <v>49050.69</v>
      </c>
      <c r="J6" s="12">
        <f>'[1]Лицевые счета домов свод'!J3347</f>
        <v>46846.78999999999</v>
      </c>
      <c r="K6" s="12">
        <f>'[1]Лицевые счета домов свод'!K3347</f>
        <v>19874.369999999995</v>
      </c>
      <c r="L6" s="13"/>
    </row>
    <row r="7" spans="1:12" ht="15" hidden="1">
      <c r="A7" s="11"/>
      <c r="B7" s="11"/>
      <c r="C7" s="11"/>
      <c r="D7" s="11" t="s">
        <v>18</v>
      </c>
      <c r="E7" s="12">
        <f>'[1]Лицевые счета домов свод'!E3348</f>
        <v>0</v>
      </c>
      <c r="F7" s="12">
        <f>'[1]Лицевые счета домов свод'!F3348</f>
        <v>0</v>
      </c>
      <c r="G7" s="12">
        <f>'[1]Лицевые счета домов свод'!G3348</f>
        <v>0</v>
      </c>
      <c r="H7" s="12">
        <f>'[1]Лицевые счета домов свод'!H3348</f>
        <v>0</v>
      </c>
      <c r="I7" s="12">
        <f>'[1]Лицевые счета домов свод'!I3348</f>
        <v>0</v>
      </c>
      <c r="J7" s="12">
        <f>'[1]Лицевые счета домов свод'!J3348</f>
        <v>0</v>
      </c>
      <c r="K7" s="12">
        <f>'[1]Лицевые счета домов свод'!K3348</f>
        <v>0</v>
      </c>
      <c r="L7" s="13"/>
    </row>
    <row r="8" spans="1:12" ht="15" hidden="1">
      <c r="A8" s="11"/>
      <c r="B8" s="11"/>
      <c r="C8" s="11"/>
      <c r="D8" s="11" t="s">
        <v>19</v>
      </c>
      <c r="E8" s="12">
        <f>'[1]Лицевые счета домов свод'!E3349</f>
        <v>0</v>
      </c>
      <c r="F8" s="12">
        <f>'[1]Лицевые счета домов свод'!F3349</f>
        <v>0</v>
      </c>
      <c r="G8" s="12">
        <f>'[1]Лицевые счета домов свод'!G3349</f>
        <v>0</v>
      </c>
      <c r="H8" s="12">
        <f>'[1]Лицевые счета домов свод'!H3349</f>
        <v>0</v>
      </c>
      <c r="I8" s="12">
        <f>'[1]Лицевые счета домов свод'!I3349</f>
        <v>0</v>
      </c>
      <c r="J8" s="12">
        <f>'[1]Лицевые счета домов свод'!J3349</f>
        <v>0</v>
      </c>
      <c r="K8" s="12">
        <f>'[1]Лицевые счета домов свод'!K3349</f>
        <v>0</v>
      </c>
      <c r="L8" s="13"/>
    </row>
    <row r="9" spans="1:12" ht="15" hidden="1">
      <c r="A9" s="11"/>
      <c r="B9" s="11"/>
      <c r="C9" s="11"/>
      <c r="D9" s="11" t="s">
        <v>20</v>
      </c>
      <c r="E9" s="12">
        <f>'[1]Лицевые счета домов свод'!E3350</f>
        <v>0</v>
      </c>
      <c r="F9" s="12">
        <f>'[1]Лицевые счета домов свод'!F3350</f>
        <v>0</v>
      </c>
      <c r="G9" s="12">
        <f>'[1]Лицевые счета домов свод'!G3350</f>
        <v>0</v>
      </c>
      <c r="H9" s="12">
        <f>'[1]Лицевые счета домов свод'!H3350</f>
        <v>0</v>
      </c>
      <c r="I9" s="12">
        <f>'[1]Лицевые счета домов свод'!I3350</f>
        <v>0</v>
      </c>
      <c r="J9" s="12">
        <f>'[1]Лицевые счета домов свод'!J3350</f>
        <v>0</v>
      </c>
      <c r="K9" s="12">
        <f>'[1]Лицевые счета домов свод'!K3350</f>
        <v>0</v>
      </c>
      <c r="L9" s="13"/>
    </row>
    <row r="10" spans="1:12" ht="15" hidden="1">
      <c r="A10" s="11"/>
      <c r="B10" s="11"/>
      <c r="C10" s="11"/>
      <c r="D10" s="11" t="s">
        <v>21</v>
      </c>
      <c r="E10" s="12">
        <f>'[1]Лицевые счета домов свод'!E3351</f>
        <v>0</v>
      </c>
      <c r="F10" s="12">
        <f>'[1]Лицевые счета домов свод'!F3351</f>
        <v>0</v>
      </c>
      <c r="G10" s="12">
        <f>'[1]Лицевые счета домов свод'!G3351</f>
        <v>0</v>
      </c>
      <c r="H10" s="12">
        <f>'[1]Лицевые счета домов свод'!H3351</f>
        <v>0</v>
      </c>
      <c r="I10" s="12">
        <f>'[1]Лицевые счета домов свод'!I3351</f>
        <v>0</v>
      </c>
      <c r="J10" s="12">
        <f>'[1]Лицевые счета домов свод'!J3351</f>
        <v>0</v>
      </c>
      <c r="K10" s="12">
        <f>'[1]Лицевые счета домов свод'!K3351</f>
        <v>0</v>
      </c>
      <c r="L10" s="13"/>
    </row>
    <row r="11" spans="1:12" ht="15" hidden="1">
      <c r="A11" s="11"/>
      <c r="B11" s="11"/>
      <c r="C11" s="11"/>
      <c r="D11" s="11" t="s">
        <v>22</v>
      </c>
      <c r="E11" s="12">
        <f>'[1]Лицевые счета домов свод'!E3352</f>
        <v>0</v>
      </c>
      <c r="F11" s="12">
        <f>'[1]Лицевые счета домов свод'!F3352</f>
        <v>0</v>
      </c>
      <c r="G11" s="12">
        <f>'[1]Лицевые счета домов свод'!G3352</f>
        <v>0</v>
      </c>
      <c r="H11" s="12">
        <f>'[1]Лицевые счета домов свод'!H3352</f>
        <v>0</v>
      </c>
      <c r="I11" s="12">
        <f>'[1]Лицевые счета домов свод'!I3352</f>
        <v>0</v>
      </c>
      <c r="J11" s="12">
        <f>'[1]Лицевые счета домов свод'!J3352</f>
        <v>0</v>
      </c>
      <c r="K11" s="12">
        <f>'[1]Лицевые счета домов свод'!K3352</f>
        <v>0</v>
      </c>
      <c r="L11" s="13"/>
    </row>
    <row r="12" spans="1:12" ht="15.75" hidden="1">
      <c r="A12" s="11"/>
      <c r="B12" s="11"/>
      <c r="C12" s="11"/>
      <c r="D12" s="4" t="s">
        <v>23</v>
      </c>
      <c r="E12" s="4">
        <f aca="true" t="shared" si="0" ref="E12:K12">SUM(E6:E11)</f>
        <v>13849.79</v>
      </c>
      <c r="F12" s="4">
        <f t="shared" si="0"/>
        <v>43223.89</v>
      </c>
      <c r="G12" s="4">
        <f t="shared" si="0"/>
        <v>58698.17</v>
      </c>
      <c r="H12" s="4">
        <f t="shared" si="0"/>
        <v>52673.59</v>
      </c>
      <c r="I12" s="4">
        <f t="shared" si="0"/>
        <v>49050.69</v>
      </c>
      <c r="J12" s="4">
        <f t="shared" si="0"/>
        <v>46846.78999999999</v>
      </c>
      <c r="K12" s="4">
        <f t="shared" si="0"/>
        <v>19874.369999999995</v>
      </c>
      <c r="L12" s="14"/>
    </row>
    <row r="13" spans="1:12" ht="15" hidden="1">
      <c r="A13" s="11"/>
      <c r="B13" s="11"/>
      <c r="C13" s="11"/>
      <c r="D13" s="15" t="s">
        <v>24</v>
      </c>
      <c r="E13" s="12">
        <f>'[1]Лицевые счета домов свод'!E3354</f>
        <v>4898.88</v>
      </c>
      <c r="F13" s="12">
        <f>'[1]Лицевые счета домов свод'!F3354</f>
        <v>-29574.6</v>
      </c>
      <c r="G13" s="12">
        <f>'[1]Лицевые счета домов свод'!G3354</f>
        <v>20292.94</v>
      </c>
      <c r="H13" s="12">
        <f>'[1]Лицевые счета домов свод'!H3354</f>
        <v>18759.22</v>
      </c>
      <c r="I13" s="12">
        <f>'[1]Лицевые счета домов свод'!I3354</f>
        <v>5849.79</v>
      </c>
      <c r="J13" s="12">
        <f>'[1]Лицевые счета домов свод'!J3354</f>
        <v>-16665.17</v>
      </c>
      <c r="K13" s="12">
        <f>'[1]Лицевые счета домов свод'!K3354</f>
        <v>6432.5999999999985</v>
      </c>
      <c r="L13" s="13"/>
    </row>
    <row r="14" spans="1:12" ht="30" hidden="1">
      <c r="A14" s="11"/>
      <c r="B14" s="11"/>
      <c r="C14" s="11"/>
      <c r="D14" s="15" t="s">
        <v>25</v>
      </c>
      <c r="E14" s="12">
        <f>'[1]Лицевые счета домов свод'!E3355</f>
        <v>5480.83</v>
      </c>
      <c r="F14" s="12">
        <f>'[1]Лицевые счета домов свод'!F3355</f>
        <v>-5480.83</v>
      </c>
      <c r="G14" s="12">
        <f>'[1]Лицевые счета домов свод'!G3355</f>
        <v>23423.75</v>
      </c>
      <c r="H14" s="12">
        <f>'[1]Лицевые счета домов свод'!H3355</f>
        <v>20792.24</v>
      </c>
      <c r="I14" s="12">
        <f>'[1]Лицевые счета домов свод'!I3355</f>
        <v>23423.75</v>
      </c>
      <c r="J14" s="12">
        <f>'[1]Лицевые счета домов свод'!J3355</f>
        <v>-8112.339999999998</v>
      </c>
      <c r="K14" s="12">
        <f>'[1]Лицевые счета домов свод'!K3355</f>
        <v>8112.34</v>
      </c>
      <c r="L14" s="13"/>
    </row>
    <row r="15" spans="1:12" ht="30" hidden="1">
      <c r="A15" s="11"/>
      <c r="B15" s="11"/>
      <c r="C15" s="11"/>
      <c r="D15" s="15" t="s">
        <v>26</v>
      </c>
      <c r="E15" s="12">
        <f>'[1]Лицевые счета домов свод'!E3356</f>
        <v>1826.95</v>
      </c>
      <c r="F15" s="12">
        <f>'[1]Лицевые счета домов свод'!F3356</f>
        <v>-1288.18</v>
      </c>
      <c r="G15" s="12">
        <f>'[1]Лицевые счета домов свод'!G3356</f>
        <v>7807.92</v>
      </c>
      <c r="H15" s="12">
        <f>'[1]Лицевые счета домов свод'!H3356</f>
        <v>6930.75</v>
      </c>
      <c r="I15" s="12">
        <f>'[1]Лицевые счета домов свод'!I3356</f>
        <v>0</v>
      </c>
      <c r="J15" s="12">
        <f>'[1]Лицевые счета домов свод'!J3356</f>
        <v>5642.57</v>
      </c>
      <c r="K15" s="12">
        <f>'[1]Лицевые счета домов свод'!K3356</f>
        <v>2704.120000000001</v>
      </c>
      <c r="L15" s="13"/>
    </row>
    <row r="16" spans="1:12" ht="30" hidden="1">
      <c r="A16" s="11"/>
      <c r="B16" s="11"/>
      <c r="C16" s="11"/>
      <c r="D16" s="15" t="s">
        <v>27</v>
      </c>
      <c r="E16" s="12">
        <f>'[1]Лицевые счета домов свод'!E3357</f>
        <v>1370.19</v>
      </c>
      <c r="F16" s="12">
        <f>'[1]Лицевые счета домов свод'!F3357</f>
        <v>2904.356</v>
      </c>
      <c r="G16" s="12">
        <f>'[1]Лицевые счета домов свод'!G3357</f>
        <v>5855.96</v>
      </c>
      <c r="H16" s="12">
        <f>'[1]Лицевые счета домов свод'!H3357</f>
        <v>5198.06</v>
      </c>
      <c r="I16" s="12">
        <f>'[1]Лицевые счета домов свод'!I3357</f>
        <v>5808.16</v>
      </c>
      <c r="J16" s="16">
        <f>'[1]Лицевые счета домов свод'!J3357</f>
        <v>2294.256000000001</v>
      </c>
      <c r="K16" s="12">
        <f>'[1]Лицевые счета домов свод'!K3357</f>
        <v>2028.0899999999992</v>
      </c>
      <c r="L16" s="13"/>
    </row>
    <row r="17" spans="1:12" ht="15" hidden="1">
      <c r="A17" s="11"/>
      <c r="B17" s="11"/>
      <c r="C17" s="11"/>
      <c r="D17" s="11" t="s">
        <v>28</v>
      </c>
      <c r="E17" s="12">
        <f>'[1]Лицевые счета домов свод'!E3358</f>
        <v>310.6</v>
      </c>
      <c r="F17" s="12">
        <f>'[1]Лицевые счета домов свод'!F3358</f>
        <v>-1286.19</v>
      </c>
      <c r="G17" s="12">
        <f>'[1]Лицевые счета домов свод'!G3358</f>
        <v>1327.36</v>
      </c>
      <c r="H17" s="12">
        <f>'[1]Лицевые счета домов свод'!H3358</f>
        <v>1178.23</v>
      </c>
      <c r="I17" s="12">
        <f>'[1]Лицевые счета домов свод'!I3358</f>
        <v>0</v>
      </c>
      <c r="J17" s="12">
        <f>'[1]Лицевые счета домов свод'!J3358</f>
        <v>-107.96000000000004</v>
      </c>
      <c r="K17" s="12">
        <f>'[1]Лицевые счета домов свод'!K3358</f>
        <v>459.73</v>
      </c>
      <c r="L17" s="13"/>
    </row>
    <row r="18" spans="1:12" ht="30" hidden="1">
      <c r="A18" s="11"/>
      <c r="B18" s="11"/>
      <c r="C18" s="11"/>
      <c r="D18" s="15" t="s">
        <v>29</v>
      </c>
      <c r="E18" s="12">
        <f>'[1]Лицевые счета домов свод'!E3359</f>
        <v>9.13</v>
      </c>
      <c r="F18" s="12">
        <f>'[1]Лицевые счета домов свод'!F3359</f>
        <v>59.16</v>
      </c>
      <c r="G18" s="12">
        <f>'[1]Лицевые счета домов свод'!G3359</f>
        <v>39.04</v>
      </c>
      <c r="H18" s="12">
        <f>'[1]Лицевые счета домов свод'!H3359</f>
        <v>34.65</v>
      </c>
      <c r="I18" s="12">
        <f>'[1]Лицевые счета домов свод'!I3359</f>
        <v>0</v>
      </c>
      <c r="J18" s="12">
        <f>'[1]Лицевые счета домов свод'!J3359</f>
        <v>93.81</v>
      </c>
      <c r="K18" s="12">
        <f>'[1]Лицевые счета домов свод'!K3359</f>
        <v>13.520000000000003</v>
      </c>
      <c r="L18" s="13"/>
    </row>
    <row r="19" spans="1:12" ht="45" hidden="1">
      <c r="A19" s="11"/>
      <c r="B19" s="11"/>
      <c r="C19" s="11"/>
      <c r="D19" s="15" t="s">
        <v>30</v>
      </c>
      <c r="E19" s="12">
        <f>'[1]Лицевые счета домов свод'!E3360</f>
        <v>2892.73</v>
      </c>
      <c r="F19" s="12">
        <f>'[1]Лицевые счета домов свод'!F3360</f>
        <v>-2892.73</v>
      </c>
      <c r="G19" s="12">
        <f>'[1]Лицевые счета домов свод'!G3360</f>
        <v>12362.56</v>
      </c>
      <c r="H19" s="12">
        <f>'[1]Лицевые счета домов свод'!H3360</f>
        <v>10973.68</v>
      </c>
      <c r="I19" s="12">
        <f>'[1]Лицевые счета домов свод'!I3360</f>
        <v>12362.56</v>
      </c>
      <c r="J19" s="12">
        <f>'[1]Лицевые счета домов свод'!J3360</f>
        <v>-4281.609999999999</v>
      </c>
      <c r="K19" s="12">
        <f>'[1]Лицевые счета домов свод'!K3360</f>
        <v>4281.609999999999</v>
      </c>
      <c r="L19" s="13"/>
    </row>
    <row r="20" spans="1:12" ht="15" hidden="1">
      <c r="A20" s="11"/>
      <c r="B20" s="11"/>
      <c r="C20" s="11"/>
      <c r="D20" s="15" t="s">
        <v>31</v>
      </c>
      <c r="E20" s="12">
        <f>'[1]Лицевые счета домов свод'!E3361</f>
        <v>1065.75</v>
      </c>
      <c r="F20" s="12">
        <f>'[1]Лицевые счета домов свод'!F3361</f>
        <v>-6632.14</v>
      </c>
      <c r="G20" s="12">
        <f>'[1]Лицевые счета домов свод'!G3361</f>
        <v>4554.64</v>
      </c>
      <c r="H20" s="12">
        <f>'[1]Лицевые счета домов свод'!H3361</f>
        <v>4042.94</v>
      </c>
      <c r="I20" s="16">
        <f>'[1]Лицевые счета домов свод'!I3361</f>
        <v>8671.787720000002</v>
      </c>
      <c r="J20" s="16">
        <f>'[1]Лицевые счета домов свод'!J3361</f>
        <v>-11260.987720000003</v>
      </c>
      <c r="K20" s="12">
        <f>'[1]Лицевые счета домов свод'!K3361</f>
        <v>1577.4500000000003</v>
      </c>
      <c r="L20" s="13"/>
    </row>
    <row r="21" spans="1:12" ht="30" hidden="1">
      <c r="A21" s="11"/>
      <c r="B21" s="11"/>
      <c r="C21" s="11"/>
      <c r="D21" s="15" t="s">
        <v>32</v>
      </c>
      <c r="E21" s="12">
        <f>'[1]Лицевые счета домов свод'!E3362</f>
        <v>277.28</v>
      </c>
      <c r="F21" s="12">
        <f>'[1]Лицевые счета домов свод'!F3362</f>
        <v>1794.5</v>
      </c>
      <c r="G21" s="12">
        <f>'[1]Лицевые счета домов свод'!G3362</f>
        <v>1184.2</v>
      </c>
      <c r="H21" s="12">
        <f>'[1]Лицевые счета домов свод'!H3362</f>
        <v>1051.16</v>
      </c>
      <c r="I21" s="12">
        <f>'[1]Лицевые счета домов свод'!I3362</f>
        <v>0</v>
      </c>
      <c r="J21" s="12">
        <f>'[1]Лицевые счета домов свод'!J3362</f>
        <v>2845.66</v>
      </c>
      <c r="K21" s="12">
        <f>'[1]Лицевые счета домов свод'!K3362</f>
        <v>410.31999999999994</v>
      </c>
      <c r="L21" s="13"/>
    </row>
    <row r="22" spans="1:12" ht="15.75" hidden="1">
      <c r="A22" s="11"/>
      <c r="B22" s="11"/>
      <c r="C22" s="11"/>
      <c r="D22" s="4" t="s">
        <v>33</v>
      </c>
      <c r="E22" s="4">
        <f aca="true" t="shared" si="1" ref="E22:K22">SUM(E13:E21)</f>
        <v>18132.34</v>
      </c>
      <c r="F22" s="4">
        <f t="shared" si="1"/>
        <v>-42396.654</v>
      </c>
      <c r="G22" s="4">
        <f t="shared" si="1"/>
        <v>76848.37</v>
      </c>
      <c r="H22" s="4">
        <f t="shared" si="1"/>
        <v>68960.93000000001</v>
      </c>
      <c r="I22" s="17">
        <f t="shared" si="1"/>
        <v>56116.047719999995</v>
      </c>
      <c r="J22" s="17">
        <f t="shared" si="1"/>
        <v>-29551.771719999993</v>
      </c>
      <c r="K22" s="4">
        <f t="shared" si="1"/>
        <v>26019.779999999995</v>
      </c>
      <c r="L22" s="14"/>
    </row>
    <row r="23" spans="1:12" ht="15" hidden="1">
      <c r="A23" s="11"/>
      <c r="B23" s="11"/>
      <c r="C23" s="11"/>
      <c r="D23" s="11" t="s">
        <v>34</v>
      </c>
      <c r="E23" s="12">
        <f>'[1]Лицевые счета домов свод'!E3364</f>
        <v>6074.47</v>
      </c>
      <c r="F23" s="12">
        <f>'[1]Лицевые счета домов свод'!F3364</f>
        <v>-6074.47</v>
      </c>
      <c r="G23" s="12">
        <f>'[1]Лицевые счета домов свод'!G3364</f>
        <v>19263.8</v>
      </c>
      <c r="H23" s="12">
        <f>'[1]Лицевые счета домов свод'!H3364</f>
        <v>22736.02</v>
      </c>
      <c r="I23" s="12">
        <f>'[1]Лицевые счета домов свод'!I3364</f>
        <v>19263.8</v>
      </c>
      <c r="J23" s="12">
        <f>'[1]Лицевые счета домов свод'!J3364</f>
        <v>-2602.25</v>
      </c>
      <c r="K23" s="12">
        <f>'[1]Лицевые счета домов свод'!K3364</f>
        <v>2602.25</v>
      </c>
      <c r="L23" s="13"/>
    </row>
    <row r="24" spans="1:12" ht="15" hidden="1">
      <c r="A24" s="11"/>
      <c r="B24" s="11"/>
      <c r="C24" s="11"/>
      <c r="D24" s="11" t="s">
        <v>35</v>
      </c>
      <c r="E24" s="12">
        <f>'[1]Лицевые счета домов свод'!E3365</f>
        <v>219.46</v>
      </c>
      <c r="F24" s="12">
        <f>'[1]Лицевые счета домов свод'!F3365</f>
        <v>-219.46</v>
      </c>
      <c r="G24" s="12">
        <f>'[1]Лицевые счета домов свод'!G3365</f>
        <v>940.46</v>
      </c>
      <c r="H24" s="12">
        <f>'[1]Лицевые счета домов свод'!H3365</f>
        <v>843.1</v>
      </c>
      <c r="I24" s="12">
        <f>'[1]Лицевые счета домов свод'!I3365</f>
        <v>940.46</v>
      </c>
      <c r="J24" s="12">
        <f>'[1]Лицевые счета домов свод'!J3365</f>
        <v>-316.82000000000005</v>
      </c>
      <c r="K24" s="12">
        <f>'[1]Лицевые счета домов свод'!K3365</f>
        <v>316.82000000000005</v>
      </c>
      <c r="L24" s="13"/>
    </row>
    <row r="25" spans="1:12" ht="15" hidden="1">
      <c r="A25" s="11"/>
      <c r="B25" s="11"/>
      <c r="C25" s="11"/>
      <c r="D25" s="11" t="s">
        <v>36</v>
      </c>
      <c r="E25" s="12">
        <f>'[1]Лицевые счета домов свод'!E3366</f>
        <v>0</v>
      </c>
      <c r="F25" s="12">
        <f>'[1]Лицевые счета домов свод'!F3366</f>
        <v>0</v>
      </c>
      <c r="G25" s="12">
        <f>'[1]Лицевые счета домов свод'!G3366</f>
        <v>27221.52</v>
      </c>
      <c r="H25" s="12">
        <f>'[1]Лицевые счета домов свод'!H3366</f>
        <v>22194.69</v>
      </c>
      <c r="I25" s="12">
        <f>'[1]Лицевые счета домов свод'!I3366</f>
        <v>27221.52</v>
      </c>
      <c r="J25" s="12">
        <f>'[1]Лицевые счета домов свод'!J3366</f>
        <v>-5026.830000000002</v>
      </c>
      <c r="K25" s="12">
        <f>'[1]Лицевые счета домов свод'!K3366</f>
        <v>5026.830000000002</v>
      </c>
      <c r="L25" s="13"/>
    </row>
    <row r="26" spans="1:12" ht="15" hidden="1">
      <c r="A26" s="11"/>
      <c r="B26" s="11"/>
      <c r="C26" s="11"/>
      <c r="D26" s="11" t="s">
        <v>37</v>
      </c>
      <c r="E26" s="12">
        <f>'[1]Лицевые счета домов свод'!E3367</f>
        <v>1154.09</v>
      </c>
      <c r="F26" s="12">
        <f>'[1]Лицевые счета домов свод'!F3367</f>
        <v>-1154.09</v>
      </c>
      <c r="G26" s="12">
        <f>'[1]Лицевые счета домов свод'!G3367</f>
        <v>4891.46</v>
      </c>
      <c r="H26" s="12">
        <f>'[1]Лицевые счета домов свод'!H3367</f>
        <v>4389.41</v>
      </c>
      <c r="I26" s="12">
        <f>'[1]Лицевые счета домов свод'!I3367</f>
        <v>4891.46</v>
      </c>
      <c r="J26" s="12">
        <f>'[1]Лицевые счета домов свод'!J3367</f>
        <v>-1656.1400000000003</v>
      </c>
      <c r="K26" s="12">
        <f>'[1]Лицевые счета домов свод'!K3367</f>
        <v>1656.1400000000003</v>
      </c>
      <c r="L26" s="13"/>
    </row>
    <row r="27" spans="1:12" ht="15" hidden="1">
      <c r="A27" s="11"/>
      <c r="B27" s="11"/>
      <c r="C27" s="11"/>
      <c r="D27" s="11" t="s">
        <v>38</v>
      </c>
      <c r="E27" s="12">
        <f>'[1]Лицевые счета домов свод'!E3368</f>
        <v>5922.69</v>
      </c>
      <c r="F27" s="12">
        <f>'[1]Лицевые счета домов свод'!F3368</f>
        <v>-5922.69</v>
      </c>
      <c r="G27" s="12">
        <f>'[1]Лицевые счета домов свод'!G3368</f>
        <v>25101.56</v>
      </c>
      <c r="H27" s="12">
        <f>'[1]Лицевые счета домов свод'!H3368</f>
        <v>22525.22</v>
      </c>
      <c r="I27" s="12">
        <f>'[1]Лицевые счета домов свод'!I3368</f>
        <v>25101.56</v>
      </c>
      <c r="J27" s="12">
        <f>'[1]Лицевые счета домов свод'!J3368</f>
        <v>-8499.029999999999</v>
      </c>
      <c r="K27" s="12">
        <f>'[1]Лицевые счета домов свод'!K3368</f>
        <v>8499.029999999999</v>
      </c>
      <c r="L27" s="13"/>
    </row>
    <row r="28" spans="1:12" ht="15" hidden="1">
      <c r="A28" s="11"/>
      <c r="B28" s="11"/>
      <c r="C28" s="11"/>
      <c r="D28" s="11" t="s">
        <v>39</v>
      </c>
      <c r="E28" s="12">
        <f>'[1]Лицевые счета домов свод'!E3369</f>
        <v>6226.32</v>
      </c>
      <c r="F28" s="12">
        <f>'[1]Лицевые счета домов свод'!F3369</f>
        <v>-6226.32</v>
      </c>
      <c r="G28" s="12">
        <f>'[1]Лицевые счета домов свод'!G3369</f>
        <v>26388.4</v>
      </c>
      <c r="H28" s="12">
        <f>'[1]Лицевые счета домов свод'!H3369</f>
        <v>23679.95</v>
      </c>
      <c r="I28" s="12">
        <f>'[1]Лицевые счета домов свод'!I3369</f>
        <v>26388.4</v>
      </c>
      <c r="J28" s="12">
        <f>'[1]Лицевые счета домов свод'!J3369</f>
        <v>-8934.77</v>
      </c>
      <c r="K28" s="12">
        <f>'[1]Лицевые счета домов свод'!K3369</f>
        <v>8934.77</v>
      </c>
      <c r="L28" s="13"/>
    </row>
    <row r="29" spans="1:12" ht="15" hidden="1">
      <c r="A29" s="11"/>
      <c r="B29" s="11"/>
      <c r="C29" s="11"/>
      <c r="D29" s="11" t="s">
        <v>40</v>
      </c>
      <c r="E29" s="12">
        <f>'[1]Лицевые счета домов свод'!E3370</f>
        <v>6803.4</v>
      </c>
      <c r="F29" s="12">
        <f>'[1]Лицевые счета домов свод'!F3370</f>
        <v>-6803.4</v>
      </c>
      <c r="G29" s="12">
        <f>'[1]Лицевые счета домов свод'!G3370</f>
        <v>28834.15</v>
      </c>
      <c r="H29" s="12">
        <f>'[1]Лицевые счета домов свод'!H3370</f>
        <v>25874.65</v>
      </c>
      <c r="I29" s="12">
        <f>'[1]Лицевые счета домов свод'!I3370</f>
        <v>28834.15</v>
      </c>
      <c r="J29" s="12">
        <f>'[1]Лицевые счета домов свод'!J3370</f>
        <v>-9762.900000000001</v>
      </c>
      <c r="K29" s="12">
        <f>'[1]Лицевые счета домов свод'!K3370</f>
        <v>9762.900000000001</v>
      </c>
      <c r="L29" s="13"/>
    </row>
    <row r="30" spans="1:12" ht="15" hidden="1">
      <c r="A30" s="11"/>
      <c r="B30" s="11"/>
      <c r="C30" s="11"/>
      <c r="D30" s="11" t="s">
        <v>41</v>
      </c>
      <c r="E30" s="12">
        <f>'[1]Лицевые счета домов свод'!E3371</f>
        <v>2909.14</v>
      </c>
      <c r="F30" s="12">
        <f>'[1]Лицевые счета домов свод'!F3371</f>
        <v>-2909.14</v>
      </c>
      <c r="G30" s="12">
        <f>'[1]Лицевые счета домов свод'!G3371</f>
        <v>12470.7</v>
      </c>
      <c r="H30" s="12">
        <f>'[1]Лицевые счета домов свод'!H3371</f>
        <v>11175.02</v>
      </c>
      <c r="I30" s="12">
        <f>'[1]Лицевые счета домов свод'!I3371</f>
        <v>12470.7</v>
      </c>
      <c r="J30" s="12">
        <f>'[1]Лицевые счета домов свод'!J3371</f>
        <v>-4204.82</v>
      </c>
      <c r="K30" s="12">
        <f>'[1]Лицевые счета домов свод'!K3371</f>
        <v>4204.82</v>
      </c>
      <c r="L30" s="13"/>
    </row>
    <row r="31" spans="1:12" ht="15.75">
      <c r="A31" s="6"/>
      <c r="B31" s="52" t="s">
        <v>42</v>
      </c>
      <c r="C31" s="52"/>
      <c r="D31" s="52"/>
      <c r="E31" s="18">
        <f aca="true" t="shared" si="2" ref="E31:K31">SUM(E23:E30)+E12+E22</f>
        <v>61291.7</v>
      </c>
      <c r="F31" s="18">
        <f t="shared" si="2"/>
        <v>-28482.334000000003</v>
      </c>
      <c r="G31" s="18">
        <f t="shared" si="2"/>
        <v>280658.59</v>
      </c>
      <c r="H31" s="18">
        <f t="shared" si="2"/>
        <v>255052.58000000002</v>
      </c>
      <c r="I31" s="19">
        <f t="shared" si="2"/>
        <v>250278.78772000002</v>
      </c>
      <c r="J31" s="19">
        <f t="shared" si="2"/>
        <v>-23708.541720000005</v>
      </c>
      <c r="K31" s="19">
        <f t="shared" si="2"/>
        <v>86897.70999999999</v>
      </c>
      <c r="L31" s="20"/>
    </row>
  </sheetData>
  <sheetProtection password="CC47" sheet="1" objects="1" scenarios="1" selectLockedCells="1" selectUnlockedCells="1"/>
  <mergeCells count="13">
    <mergeCell ref="K3:K4"/>
    <mergeCell ref="L3:L4"/>
    <mergeCell ref="B31:D31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zoomScalePageLayoutView="0" workbookViewId="0" topLeftCell="A1">
      <selection activeCell="E4" sqref="E4"/>
    </sheetView>
  </sheetViews>
  <sheetFormatPr defaultColWidth="11.57421875" defaultRowHeight="12.75"/>
  <cols>
    <col min="1" max="1" width="9.57421875" style="0" customWidth="1"/>
    <col min="2" max="2" width="39.140625" style="21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s="22" customFormat="1" ht="18">
      <c r="A1" s="53" t="s">
        <v>43</v>
      </c>
      <c r="B1" s="53"/>
      <c r="C1" s="53"/>
      <c r="D1" s="53"/>
      <c r="E1" s="53"/>
    </row>
    <row r="2" spans="1:5" ht="15.75">
      <c r="A2" s="23" t="s">
        <v>1</v>
      </c>
      <c r="B2" s="24" t="s">
        <v>44</v>
      </c>
      <c r="C2" s="25" t="s">
        <v>2</v>
      </c>
      <c r="D2" s="25" t="s">
        <v>45</v>
      </c>
      <c r="E2" s="25" t="s">
        <v>46</v>
      </c>
    </row>
    <row r="3" spans="1:5" ht="30.75" customHeight="1">
      <c r="A3" s="26">
        <v>1</v>
      </c>
      <c r="B3" s="27" t="s">
        <v>47</v>
      </c>
      <c r="C3" s="26" t="s">
        <v>48</v>
      </c>
      <c r="D3" s="26" t="s">
        <v>49</v>
      </c>
      <c r="E3" s="26">
        <v>49050.69</v>
      </c>
    </row>
    <row r="4" spans="1:5" ht="14.25">
      <c r="A4" s="26">
        <v>2</v>
      </c>
      <c r="B4" s="28"/>
      <c r="C4" s="26"/>
      <c r="D4" s="29"/>
      <c r="E4" s="29"/>
    </row>
    <row r="5" spans="1:5" ht="15">
      <c r="A5" s="30"/>
      <c r="B5" s="31" t="s">
        <v>50</v>
      </c>
      <c r="C5" s="30"/>
      <c r="D5" s="30"/>
      <c r="E5" s="30">
        <f>E3+E4</f>
        <v>49050.69</v>
      </c>
    </row>
    <row r="6" spans="1:5" ht="12.75">
      <c r="A6" s="13"/>
      <c r="B6" s="32"/>
      <c r="C6" s="13"/>
      <c r="D6" s="13"/>
      <c r="E6" s="13"/>
    </row>
    <row r="7" spans="1:5" s="22" customFormat="1" ht="18">
      <c r="A7" s="53"/>
      <c r="B7" s="53"/>
      <c r="C7" s="53"/>
      <c r="D7" s="53"/>
      <c r="E7" s="53"/>
    </row>
    <row r="8" spans="1:5" ht="15.75">
      <c r="A8" s="23" t="s">
        <v>1</v>
      </c>
      <c r="B8" s="24" t="s">
        <v>44</v>
      </c>
      <c r="C8" s="25" t="s">
        <v>2</v>
      </c>
      <c r="D8" s="25" t="s">
        <v>45</v>
      </c>
      <c r="E8" s="25" t="s">
        <v>46</v>
      </c>
    </row>
    <row r="9" spans="1:5" ht="14.25">
      <c r="A9" s="26">
        <v>1</v>
      </c>
      <c r="B9" s="27"/>
      <c r="C9" s="26" t="s">
        <v>48</v>
      </c>
      <c r="D9" s="26"/>
      <c r="E9" s="26"/>
    </row>
    <row r="10" spans="1:5" ht="14.25">
      <c r="A10" s="26">
        <v>2</v>
      </c>
      <c r="B10" s="33"/>
      <c r="C10" s="29"/>
      <c r="D10" s="33"/>
      <c r="E10" s="33"/>
    </row>
    <row r="11" spans="1:5" ht="15">
      <c r="A11" s="30"/>
      <c r="B11" s="31" t="s">
        <v>50</v>
      </c>
      <c r="C11" s="30"/>
      <c r="D11" s="30"/>
      <c r="E11" s="30">
        <f>E9+E10</f>
        <v>0</v>
      </c>
    </row>
    <row r="12" spans="1:5" ht="12.75">
      <c r="A12" s="13"/>
      <c r="B12" s="32"/>
      <c r="C12" s="13"/>
      <c r="D12" s="13"/>
      <c r="E12" s="13"/>
    </row>
    <row r="13" spans="1:5" s="22" customFormat="1" ht="18">
      <c r="A13" s="53"/>
      <c r="B13" s="53"/>
      <c r="C13" s="53"/>
      <c r="D13" s="53"/>
      <c r="E13" s="53"/>
    </row>
    <row r="14" spans="1:5" ht="15.75">
      <c r="A14" s="23" t="s">
        <v>1</v>
      </c>
      <c r="B14" s="24" t="s">
        <v>44</v>
      </c>
      <c r="C14" s="25" t="s">
        <v>2</v>
      </c>
      <c r="D14" s="25" t="s">
        <v>45</v>
      </c>
      <c r="E14" s="25" t="s">
        <v>46</v>
      </c>
    </row>
    <row r="15" spans="1:5" ht="14.25">
      <c r="A15" s="26">
        <v>1</v>
      </c>
      <c r="B15" s="34"/>
      <c r="C15" s="34" t="s">
        <v>51</v>
      </c>
      <c r="D15" s="34"/>
      <c r="E15" s="34"/>
    </row>
    <row r="16" spans="1:5" ht="14.25">
      <c r="A16" s="26">
        <v>2</v>
      </c>
      <c r="B16" s="33"/>
      <c r="C16" s="34"/>
      <c r="D16" s="33"/>
      <c r="E16" s="33"/>
    </row>
    <row r="17" spans="1:5" ht="14.25">
      <c r="A17" s="26">
        <v>3</v>
      </c>
      <c r="B17" s="33"/>
      <c r="C17" s="33"/>
      <c r="D17" s="33"/>
      <c r="E17" s="33"/>
    </row>
    <row r="18" spans="1:5" ht="14.25">
      <c r="A18" s="26">
        <v>4</v>
      </c>
      <c r="B18" s="34"/>
      <c r="C18" s="26"/>
      <c r="D18" s="26"/>
      <c r="E18" s="26"/>
    </row>
    <row r="19" spans="1:5" ht="15">
      <c r="A19" s="30"/>
      <c r="B19" s="31" t="s">
        <v>50</v>
      </c>
      <c r="C19" s="30"/>
      <c r="D19" s="30"/>
      <c r="E19" s="30">
        <f>E16+E17+E15+E17+E18</f>
        <v>0</v>
      </c>
    </row>
    <row r="20" spans="1:5" ht="12.75">
      <c r="A20" s="13"/>
      <c r="B20" s="32"/>
      <c r="C20" s="13"/>
      <c r="D20" s="13"/>
      <c r="E20" s="13"/>
    </row>
    <row r="21" spans="1:5" s="22" customFormat="1" ht="18">
      <c r="A21" s="53"/>
      <c r="B21" s="53"/>
      <c r="C21" s="53"/>
      <c r="D21" s="53"/>
      <c r="E21" s="53"/>
    </row>
    <row r="22" spans="1:5" ht="15.75">
      <c r="A22" s="23" t="s">
        <v>1</v>
      </c>
      <c r="B22" s="24" t="s">
        <v>44</v>
      </c>
      <c r="C22" s="25" t="s">
        <v>2</v>
      </c>
      <c r="D22" s="25" t="s">
        <v>45</v>
      </c>
      <c r="E22" s="25" t="s">
        <v>46</v>
      </c>
    </row>
    <row r="23" spans="1:5" ht="14.25">
      <c r="A23" s="26">
        <v>1</v>
      </c>
      <c r="B23" s="34"/>
      <c r="C23" s="34" t="s">
        <v>51</v>
      </c>
      <c r="D23" s="34"/>
      <c r="E23" s="34"/>
    </row>
    <row r="24" spans="1:5" ht="14.25">
      <c r="A24" s="26">
        <v>2</v>
      </c>
      <c r="B24" s="34"/>
      <c r="C24" s="34" t="s">
        <v>51</v>
      </c>
      <c r="D24" s="34"/>
      <c r="E24" s="34"/>
    </row>
    <row r="25" spans="1:5" ht="14.25">
      <c r="A25" s="26">
        <v>3</v>
      </c>
      <c r="B25" s="34"/>
      <c r="C25" s="26"/>
      <c r="D25" s="26"/>
      <c r="E25" s="26"/>
    </row>
    <row r="26" spans="1:5" ht="15">
      <c r="A26" s="30"/>
      <c r="B26" s="31" t="s">
        <v>50</v>
      </c>
      <c r="C26" s="30"/>
      <c r="D26" s="30"/>
      <c r="E26" s="30">
        <f>E24+E23+E25</f>
        <v>0</v>
      </c>
    </row>
    <row r="27" spans="1:5" ht="12.75">
      <c r="A27" s="13"/>
      <c r="B27" s="32"/>
      <c r="C27" s="13"/>
      <c r="D27" s="13"/>
      <c r="E27" s="13"/>
    </row>
    <row r="28" spans="1:5" s="22" customFormat="1" ht="18">
      <c r="A28" s="53"/>
      <c r="B28" s="53"/>
      <c r="C28" s="53"/>
      <c r="D28" s="53"/>
      <c r="E28" s="53"/>
    </row>
    <row r="29" spans="1:5" ht="15.75">
      <c r="A29" s="23" t="s">
        <v>1</v>
      </c>
      <c r="B29" s="24" t="s">
        <v>44</v>
      </c>
      <c r="C29" s="25" t="s">
        <v>2</v>
      </c>
      <c r="D29" s="25" t="s">
        <v>45</v>
      </c>
      <c r="E29" s="25" t="s">
        <v>46</v>
      </c>
    </row>
    <row r="30" spans="1:5" ht="14.25">
      <c r="A30" s="26">
        <v>1</v>
      </c>
      <c r="B30" s="27"/>
      <c r="C30" s="26"/>
      <c r="D30" s="26"/>
      <c r="E30" s="26"/>
    </row>
    <row r="31" spans="1:5" ht="14.25">
      <c r="A31" s="26">
        <v>2</v>
      </c>
      <c r="B31" s="33"/>
      <c r="C31" s="33"/>
      <c r="D31" s="33"/>
      <c r="E31" s="33"/>
    </row>
    <row r="32" spans="1:5" ht="14.25">
      <c r="A32" s="26">
        <v>3</v>
      </c>
      <c r="B32" s="34"/>
      <c r="C32" s="26"/>
      <c r="D32" s="26"/>
      <c r="E32" s="26"/>
    </row>
    <row r="33" spans="1:5" ht="15">
      <c r="A33" s="30"/>
      <c r="B33" s="31" t="s">
        <v>50</v>
      </c>
      <c r="C33" s="30"/>
      <c r="D33" s="30"/>
      <c r="E33" s="30">
        <f>E31+E30+E32</f>
        <v>0</v>
      </c>
    </row>
    <row r="34" spans="1:5" ht="12.75">
      <c r="A34" s="13"/>
      <c r="B34" s="32"/>
      <c r="C34" s="13"/>
      <c r="D34" s="13"/>
      <c r="E34" s="13"/>
    </row>
    <row r="35" spans="1:5" ht="15">
      <c r="A35" s="35"/>
      <c r="B35" s="36" t="s">
        <v>52</v>
      </c>
      <c r="C35" s="35"/>
      <c r="D35" s="35"/>
      <c r="E35" s="35">
        <f>E5+E11+E19+E26+E33</f>
        <v>49050.69</v>
      </c>
    </row>
    <row r="36" spans="1:5" ht="15">
      <c r="A36" s="37"/>
      <c r="B36" s="38"/>
      <c r="C36" s="37"/>
      <c r="D36" s="37"/>
      <c r="E36" s="37"/>
    </row>
    <row r="37" spans="1:5" ht="15">
      <c r="A37" s="37"/>
      <c r="B37" s="38"/>
      <c r="C37" s="37"/>
      <c r="D37" s="37"/>
      <c r="E37" s="37"/>
    </row>
  </sheetData>
  <sheetProtection selectLockedCells="1" selectUnlockedCells="1"/>
  <mergeCells count="5">
    <mergeCell ref="A1:E1"/>
    <mergeCell ref="A7:E7"/>
    <mergeCell ref="A13:E13"/>
    <mergeCell ref="A21:E21"/>
    <mergeCell ref="A28:E2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zoomScale="80" zoomScaleNormal="80" zoomScalePageLayoutView="0" workbookViewId="0" topLeftCell="A1">
      <selection activeCell="A26" sqref="A26"/>
    </sheetView>
  </sheetViews>
  <sheetFormatPr defaultColWidth="11.57421875" defaultRowHeight="12.75"/>
  <cols>
    <col min="1" max="1" width="9.57421875" style="21" customWidth="1"/>
    <col min="2" max="2" width="43.421875" style="39" customWidth="1"/>
    <col min="3" max="3" width="28.57421875" style="21" customWidth="1"/>
    <col min="4" max="4" width="36.8515625" style="21" customWidth="1"/>
    <col min="5" max="5" width="16.57421875" style="21" customWidth="1"/>
    <col min="6" max="16384" width="11.57421875" style="21" customWidth="1"/>
  </cols>
  <sheetData>
    <row r="1" spans="1:5" s="40" customFormat="1" ht="24" customHeight="1">
      <c r="A1" s="54" t="s">
        <v>53</v>
      </c>
      <c r="B1" s="54"/>
      <c r="C1" s="54"/>
      <c r="D1" s="54"/>
      <c r="E1" s="54"/>
    </row>
    <row r="2" spans="1:5" ht="15.75">
      <c r="A2" s="23" t="s">
        <v>1</v>
      </c>
      <c r="B2" s="24" t="s">
        <v>44</v>
      </c>
      <c r="C2" s="24" t="s">
        <v>2</v>
      </c>
      <c r="D2" s="24" t="s">
        <v>45</v>
      </c>
      <c r="E2" s="24" t="s">
        <v>46</v>
      </c>
    </row>
    <row r="3" spans="1:5" ht="14.25">
      <c r="A3" s="34">
        <v>1</v>
      </c>
      <c r="B3" s="33" t="s">
        <v>54</v>
      </c>
      <c r="C3" s="34" t="s">
        <v>51</v>
      </c>
      <c r="D3" s="33"/>
      <c r="E3" s="33">
        <f>1290.7</f>
        <v>1290.7</v>
      </c>
    </row>
    <row r="4" spans="1:5" ht="28.5">
      <c r="A4" s="34">
        <v>2</v>
      </c>
      <c r="B4" s="33" t="s">
        <v>55</v>
      </c>
      <c r="C4" s="34" t="s">
        <v>51</v>
      </c>
      <c r="D4" s="33"/>
      <c r="E4" s="41">
        <f>161.34</f>
        <v>161.34</v>
      </c>
    </row>
    <row r="5" spans="1:5" ht="14.25">
      <c r="A5" s="34">
        <v>3</v>
      </c>
      <c r="B5" s="33" t="s">
        <v>56</v>
      </c>
      <c r="C5" s="34" t="s">
        <v>51</v>
      </c>
      <c r="D5" s="33"/>
      <c r="E5" s="41">
        <f>1498.62</f>
        <v>1498.62</v>
      </c>
    </row>
    <row r="6" spans="1:5" ht="14.25">
      <c r="A6" s="34">
        <v>4</v>
      </c>
      <c r="B6" s="33"/>
      <c r="C6" s="34"/>
      <c r="D6" s="33"/>
      <c r="E6" s="41"/>
    </row>
    <row r="7" spans="1:5" ht="14.25">
      <c r="A7" s="34">
        <v>5</v>
      </c>
      <c r="B7" s="34"/>
      <c r="C7" s="34"/>
      <c r="D7" s="34"/>
      <c r="E7" s="42"/>
    </row>
    <row r="8" spans="1:5" ht="15">
      <c r="A8" s="31"/>
      <c r="B8" s="31" t="s">
        <v>50</v>
      </c>
      <c r="C8" s="31"/>
      <c r="D8" s="31"/>
      <c r="E8" s="31">
        <f>E3+E4+E5+E6+E7</f>
        <v>2950.66</v>
      </c>
    </row>
    <row r="9" spans="1:5" ht="12.75">
      <c r="A9" s="32"/>
      <c r="B9" s="43"/>
      <c r="C9" s="32"/>
      <c r="D9" s="32"/>
      <c r="E9" s="32"/>
    </row>
    <row r="10" spans="1:5" ht="18" customHeight="1">
      <c r="A10" s="55" t="s">
        <v>57</v>
      </c>
      <c r="B10" s="55"/>
      <c r="C10" s="55"/>
      <c r="D10" s="55"/>
      <c r="E10" s="55"/>
    </row>
    <row r="11" spans="1:5" ht="15.75">
      <c r="A11" s="23" t="s">
        <v>1</v>
      </c>
      <c r="B11" s="24" t="s">
        <v>44</v>
      </c>
      <c r="C11" s="24" t="s">
        <v>2</v>
      </c>
      <c r="D11" s="24" t="s">
        <v>45</v>
      </c>
      <c r="E11" s="24" t="s">
        <v>46</v>
      </c>
    </row>
    <row r="12" spans="1:5" ht="14.25">
      <c r="A12" s="44">
        <v>1</v>
      </c>
      <c r="B12" s="33" t="s">
        <v>54</v>
      </c>
      <c r="C12" s="34" t="s">
        <v>51</v>
      </c>
      <c r="D12" s="33"/>
      <c r="E12" s="33">
        <f>1290.7</f>
        <v>1290.7</v>
      </c>
    </row>
    <row r="13" spans="1:5" ht="28.5">
      <c r="A13" s="44">
        <v>2</v>
      </c>
      <c r="B13" s="33" t="s">
        <v>55</v>
      </c>
      <c r="C13" s="34" t="s">
        <v>51</v>
      </c>
      <c r="D13" s="33"/>
      <c r="E13" s="41">
        <f>161.34</f>
        <v>161.34</v>
      </c>
    </row>
    <row r="14" spans="1:5" ht="14.25">
      <c r="A14" s="44">
        <v>3</v>
      </c>
      <c r="B14" s="34" t="s">
        <v>58</v>
      </c>
      <c r="C14" s="34" t="s">
        <v>51</v>
      </c>
      <c r="D14" s="33" t="s">
        <v>59</v>
      </c>
      <c r="E14" s="41">
        <v>1928.71</v>
      </c>
    </row>
    <row r="15" spans="1:5" ht="14.25">
      <c r="A15" s="44">
        <v>4</v>
      </c>
      <c r="B15" s="34" t="s">
        <v>60</v>
      </c>
      <c r="C15" s="34" t="s">
        <v>51</v>
      </c>
      <c r="D15" s="33"/>
      <c r="E15" s="41">
        <v>2422.46</v>
      </c>
    </row>
    <row r="16" spans="1:5" ht="14.25">
      <c r="A16" s="44">
        <v>5</v>
      </c>
      <c r="B16" s="33"/>
      <c r="C16" s="33"/>
      <c r="D16" s="28"/>
      <c r="E16" s="33"/>
    </row>
    <row r="17" spans="1:5" ht="15">
      <c r="A17" s="31"/>
      <c r="B17" s="31" t="s">
        <v>50</v>
      </c>
      <c r="C17" s="31"/>
      <c r="D17" s="31"/>
      <c r="E17" s="31">
        <f>E12+E13+E14+E15</f>
        <v>5803.21</v>
      </c>
    </row>
    <row r="18" spans="1:5" ht="12.75">
      <c r="A18" s="32"/>
      <c r="B18" s="43"/>
      <c r="C18" s="32"/>
      <c r="D18" s="32"/>
      <c r="E18" s="32"/>
    </row>
    <row r="19" spans="1:5" s="40" customFormat="1" ht="21.75" customHeight="1">
      <c r="A19" s="54" t="s">
        <v>61</v>
      </c>
      <c r="B19" s="54"/>
      <c r="C19" s="54"/>
      <c r="D19" s="54"/>
      <c r="E19" s="54"/>
    </row>
    <row r="20" spans="1:5" ht="15.75">
      <c r="A20" s="23" t="s">
        <v>1</v>
      </c>
      <c r="B20" s="24" t="s">
        <v>44</v>
      </c>
      <c r="C20" s="24" t="s">
        <v>2</v>
      </c>
      <c r="D20" s="24" t="s">
        <v>45</v>
      </c>
      <c r="E20" s="24" t="s">
        <v>46</v>
      </c>
    </row>
    <row r="21" spans="1:5" ht="30.75" customHeight="1">
      <c r="A21" s="34">
        <v>1</v>
      </c>
      <c r="B21" s="33" t="s">
        <v>54</v>
      </c>
      <c r="C21" s="34" t="s">
        <v>51</v>
      </c>
      <c r="D21" s="33"/>
      <c r="E21" s="33">
        <f>1290.7</f>
        <v>1290.7</v>
      </c>
    </row>
    <row r="22" spans="1:5" ht="28.5">
      <c r="A22" s="34">
        <v>2</v>
      </c>
      <c r="B22" s="33" t="s">
        <v>55</v>
      </c>
      <c r="C22" s="34" t="s">
        <v>51</v>
      </c>
      <c r="D22" s="33"/>
      <c r="E22" s="41">
        <f>161.34</f>
        <v>161.34</v>
      </c>
    </row>
    <row r="23" spans="1:5" ht="14.25">
      <c r="A23" s="34">
        <v>3</v>
      </c>
      <c r="B23" s="34"/>
      <c r="C23" s="34"/>
      <c r="D23" s="34"/>
      <c r="E23" s="34"/>
    </row>
    <row r="24" spans="1:5" ht="15">
      <c r="A24" s="31"/>
      <c r="B24" s="31" t="s">
        <v>50</v>
      </c>
      <c r="C24" s="31"/>
      <c r="D24" s="31"/>
      <c r="E24" s="31">
        <f>E22+E21+E23</f>
        <v>1452.04</v>
      </c>
    </row>
    <row r="25" spans="1:5" ht="12.75">
      <c r="A25" s="32"/>
      <c r="B25" s="43"/>
      <c r="C25" s="32"/>
      <c r="D25" s="32"/>
      <c r="E25" s="32"/>
    </row>
    <row r="26" spans="1:5" s="40" customFormat="1" ht="18" customHeight="1">
      <c r="A26" s="54" t="s">
        <v>62</v>
      </c>
      <c r="B26" s="54"/>
      <c r="C26" s="54"/>
      <c r="D26" s="54"/>
      <c r="E26" s="54"/>
    </row>
    <row r="27" spans="1:5" ht="14.25">
      <c r="A27" s="34">
        <v>1</v>
      </c>
      <c r="B27" s="33" t="s">
        <v>54</v>
      </c>
      <c r="C27" s="34" t="s">
        <v>51</v>
      </c>
      <c r="D27" s="33"/>
      <c r="E27" s="33">
        <f>1290.7</f>
        <v>1290.7</v>
      </c>
    </row>
    <row r="28" spans="1:5" ht="28.5">
      <c r="A28" s="34">
        <v>2</v>
      </c>
      <c r="B28" s="33" t="s">
        <v>55</v>
      </c>
      <c r="C28" s="34" t="s">
        <v>51</v>
      </c>
      <c r="D28" s="33"/>
      <c r="E28" s="41">
        <f>161.34</f>
        <v>161.34</v>
      </c>
    </row>
    <row r="29" spans="1:5" ht="14.25">
      <c r="A29" s="34">
        <v>3</v>
      </c>
      <c r="B29" s="33"/>
      <c r="C29" s="33" t="s">
        <v>51</v>
      </c>
      <c r="D29" s="34"/>
      <c r="E29" s="34"/>
    </row>
    <row r="30" spans="1:5" ht="14.25">
      <c r="A30" s="34">
        <v>4</v>
      </c>
      <c r="B30" s="34"/>
      <c r="C30" s="34"/>
      <c r="D30" s="34"/>
      <c r="E30" s="34"/>
    </row>
    <row r="31" spans="1:5" ht="15">
      <c r="A31" s="31"/>
      <c r="B31" s="31" t="s">
        <v>50</v>
      </c>
      <c r="C31" s="31"/>
      <c r="D31" s="31"/>
      <c r="E31" s="31">
        <f>SUM(E27:E30)</f>
        <v>1452.04</v>
      </c>
    </row>
    <row r="33" spans="1:5" s="40" customFormat="1" ht="24" customHeight="1">
      <c r="A33" s="54"/>
      <c r="B33" s="54"/>
      <c r="C33" s="54"/>
      <c r="D33" s="54"/>
      <c r="E33" s="54"/>
    </row>
    <row r="34" spans="1:5" ht="31.5" customHeight="1">
      <c r="A34" s="34">
        <v>1</v>
      </c>
      <c r="B34" s="45"/>
      <c r="C34" s="33" t="s">
        <v>51</v>
      </c>
      <c r="D34" s="33"/>
      <c r="E34" s="33"/>
    </row>
    <row r="35" spans="1:5" ht="14.25">
      <c r="A35" s="34">
        <v>2</v>
      </c>
      <c r="B35" s="34"/>
      <c r="C35" s="33" t="s">
        <v>51</v>
      </c>
      <c r="D35" s="34"/>
      <c r="E35" s="34"/>
    </row>
    <row r="36" spans="1:5" ht="14.25">
      <c r="A36" s="34">
        <v>3</v>
      </c>
      <c r="B36" s="33"/>
      <c r="C36" s="33" t="s">
        <v>51</v>
      </c>
      <c r="D36" s="34"/>
      <c r="E36" s="34"/>
    </row>
    <row r="37" spans="1:5" ht="15">
      <c r="A37" s="34">
        <v>4</v>
      </c>
      <c r="B37" s="46"/>
      <c r="C37" s="34" t="s">
        <v>51</v>
      </c>
      <c r="D37" s="33"/>
      <c r="E37" s="33"/>
    </row>
    <row r="38" spans="1:5" ht="15">
      <c r="A38" s="34">
        <v>5</v>
      </c>
      <c r="B38" s="46"/>
      <c r="C38" s="34" t="s">
        <v>51</v>
      </c>
      <c r="D38" s="33"/>
      <c r="E38" s="33"/>
    </row>
    <row r="39" spans="1:5" ht="15">
      <c r="A39" s="34">
        <v>6</v>
      </c>
      <c r="B39" s="46"/>
      <c r="C39" s="34" t="s">
        <v>51</v>
      </c>
      <c r="D39" s="33"/>
      <c r="E39" s="33"/>
    </row>
    <row r="40" spans="1:5" ht="15">
      <c r="A40" s="31"/>
      <c r="B40" s="31" t="s">
        <v>50</v>
      </c>
      <c r="C40" s="31"/>
      <c r="D40" s="31"/>
      <c r="E40" s="31">
        <f>SUM(E34:E39)</f>
        <v>0</v>
      </c>
    </row>
    <row r="41" spans="1:5" ht="16.5" customHeight="1">
      <c r="A41" s="54"/>
      <c r="B41" s="54"/>
      <c r="C41" s="54"/>
      <c r="D41" s="54"/>
      <c r="E41" s="54"/>
    </row>
    <row r="42" spans="1:5" ht="31.5" customHeight="1">
      <c r="A42" s="34">
        <v>1</v>
      </c>
      <c r="B42" s="45"/>
      <c r="C42" s="33" t="s">
        <v>51</v>
      </c>
      <c r="D42" s="33"/>
      <c r="E42" s="33"/>
    </row>
    <row r="43" spans="1:5" ht="15">
      <c r="A43" s="34">
        <v>2</v>
      </c>
      <c r="B43" s="46"/>
      <c r="C43" s="34" t="s">
        <v>51</v>
      </c>
      <c r="D43" s="33"/>
      <c r="E43" s="33"/>
    </row>
    <row r="44" spans="1:5" ht="14.25">
      <c r="A44" s="34">
        <v>3</v>
      </c>
      <c r="B44" s="33"/>
      <c r="C44" s="34" t="s">
        <v>51</v>
      </c>
      <c r="D44" s="34"/>
      <c r="E44" s="34"/>
    </row>
    <row r="45" spans="1:5" ht="14.25">
      <c r="A45" s="34">
        <v>4</v>
      </c>
      <c r="B45"/>
      <c r="C45"/>
      <c r="D45"/>
      <c r="E45"/>
    </row>
    <row r="46" spans="1:5" ht="15">
      <c r="A46" s="31"/>
      <c r="B46" s="31" t="s">
        <v>50</v>
      </c>
      <c r="C46" s="31"/>
      <c r="D46" s="31"/>
      <c r="E46" s="31">
        <f>SUM(E42:E45)</f>
        <v>0</v>
      </c>
    </row>
    <row r="47" spans="1:5" ht="15">
      <c r="A47" s="31"/>
      <c r="B47" s="31"/>
      <c r="C47" s="31"/>
      <c r="D47" s="31"/>
      <c r="E47" s="31"/>
    </row>
    <row r="48" spans="1:5" ht="20.25" customHeight="1">
      <c r="A48" s="54"/>
      <c r="B48" s="54"/>
      <c r="C48" s="54"/>
      <c r="D48" s="54"/>
      <c r="E48" s="54"/>
    </row>
    <row r="49" spans="1:5" ht="31.5" customHeight="1">
      <c r="A49" s="34">
        <v>1</v>
      </c>
      <c r="B49" s="34"/>
      <c r="C49" s="34" t="s">
        <v>51</v>
      </c>
      <c r="D49" s="34"/>
      <c r="E49" s="34"/>
    </row>
    <row r="50" spans="1:5" ht="15">
      <c r="A50" s="34">
        <v>2</v>
      </c>
      <c r="B50" s="45"/>
      <c r="C50" s="33" t="s">
        <v>51</v>
      </c>
      <c r="D50" s="33"/>
      <c r="E50" s="33"/>
    </row>
    <row r="51" spans="1:5" ht="15">
      <c r="A51" s="34">
        <v>3</v>
      </c>
      <c r="B51" s="46"/>
      <c r="C51" s="34" t="s">
        <v>51</v>
      </c>
      <c r="D51" s="33"/>
      <c r="E51" s="33"/>
    </row>
    <row r="52" spans="1:5" ht="14.25">
      <c r="A52" s="34">
        <v>4</v>
      </c>
      <c r="B52" s="34"/>
      <c r="C52" s="34" t="s">
        <v>51</v>
      </c>
      <c r="D52" s="34"/>
      <c r="E52" s="34"/>
    </row>
    <row r="53" spans="1:5" ht="15">
      <c r="A53" s="31"/>
      <c r="B53" s="31" t="s">
        <v>50</v>
      </c>
      <c r="C53" s="31"/>
      <c r="D53" s="31"/>
      <c r="E53" s="31">
        <f>SUM(E49:E52)</f>
        <v>0</v>
      </c>
    </row>
    <row r="54" spans="1:5" ht="15">
      <c r="A54" s="31"/>
      <c r="B54" s="31"/>
      <c r="C54" s="31"/>
      <c r="D54" s="31"/>
      <c r="E54" s="31"/>
    </row>
    <row r="55" spans="1:5" ht="15">
      <c r="A55" s="31"/>
      <c r="B55" s="31"/>
      <c r="C55" s="31"/>
      <c r="D55" s="31"/>
      <c r="E55" s="31"/>
    </row>
    <row r="56" spans="1:5" ht="31.5" customHeight="1">
      <c r="A56" s="34">
        <v>1</v>
      </c>
      <c r="B56" s="34"/>
      <c r="C56" s="34"/>
      <c r="D56" s="34"/>
      <c r="E56" s="34"/>
    </row>
    <row r="57" spans="1:5" ht="14.25">
      <c r="A57" s="34">
        <v>2</v>
      </c>
      <c r="B57" s="34"/>
      <c r="C57" s="33"/>
      <c r="D57" s="34"/>
      <c r="E57" s="34"/>
    </row>
    <row r="58" spans="1:5" ht="14.25">
      <c r="A58" s="34">
        <v>3</v>
      </c>
      <c r="B58" s="33"/>
      <c r="C58" s="33"/>
      <c r="D58" s="34"/>
      <c r="E58" s="34"/>
    </row>
    <row r="59" spans="1:5" ht="14.25">
      <c r="A59" s="34">
        <v>4</v>
      </c>
      <c r="B59" s="34"/>
      <c r="C59" s="34"/>
      <c r="D59" s="34"/>
      <c r="E59" s="34"/>
    </row>
    <row r="60" spans="1:5" ht="15">
      <c r="A60" s="31"/>
      <c r="B60" s="31" t="s">
        <v>50</v>
      </c>
      <c r="C60" s="31"/>
      <c r="D60" s="31"/>
      <c r="E60" s="31">
        <f>SUM(E56:E59)</f>
        <v>0</v>
      </c>
    </row>
    <row r="61" spans="1:5" ht="15">
      <c r="A61" s="31"/>
      <c r="B61" s="31"/>
      <c r="C61" s="31"/>
      <c r="D61" s="31"/>
      <c r="E61" s="31"/>
    </row>
    <row r="62" spans="1:5" ht="15">
      <c r="A62" s="31"/>
      <c r="B62" s="31"/>
      <c r="C62" s="31"/>
      <c r="D62" s="31"/>
      <c r="E62" s="31"/>
    </row>
    <row r="63" spans="1:5" ht="31.5" customHeight="1">
      <c r="A63" s="34">
        <v>1</v>
      </c>
      <c r="B63" s="34"/>
      <c r="C63" s="34"/>
      <c r="D63" s="34"/>
      <c r="E63" s="34"/>
    </row>
    <row r="64" spans="1:5" ht="14.25">
      <c r="A64" s="34">
        <v>2</v>
      </c>
      <c r="B64" s="34"/>
      <c r="C64" s="33"/>
      <c r="D64" s="34"/>
      <c r="E64" s="34"/>
    </row>
    <row r="65" spans="1:5" ht="14.25">
      <c r="A65" s="34">
        <v>3</v>
      </c>
      <c r="B65" s="33"/>
      <c r="C65" s="33"/>
      <c r="D65" s="34"/>
      <c r="E65" s="34"/>
    </row>
    <row r="66" spans="1:5" ht="14.25">
      <c r="A66" s="34">
        <v>4</v>
      </c>
      <c r="B66" s="34"/>
      <c r="C66" s="34"/>
      <c r="D66" s="34"/>
      <c r="E66" s="34"/>
    </row>
    <row r="67" spans="1:5" ht="15">
      <c r="A67" s="31"/>
      <c r="B67" s="31" t="s">
        <v>50</v>
      </c>
      <c r="C67" s="31"/>
      <c r="D67" s="31"/>
      <c r="E67" s="31">
        <f>SUM(E63:E66)</f>
        <v>0</v>
      </c>
    </row>
    <row r="68" spans="1:5" ht="15">
      <c r="A68" s="31"/>
      <c r="B68" s="31"/>
      <c r="C68" s="31"/>
      <c r="D68" s="31"/>
      <c r="E68" s="31"/>
    </row>
    <row r="69" spans="1:5" ht="15">
      <c r="A69" s="31"/>
      <c r="B69" s="31"/>
      <c r="C69" s="31"/>
      <c r="D69" s="31"/>
      <c r="E69" s="31"/>
    </row>
    <row r="70" spans="1:5" ht="31.5" customHeight="1">
      <c r="A70" s="34">
        <v>1</v>
      </c>
      <c r="B70" s="34"/>
      <c r="C70" s="34"/>
      <c r="D70" s="34"/>
      <c r="E70" s="34"/>
    </row>
    <row r="71" spans="1:5" ht="14.25">
      <c r="A71" s="34">
        <v>2</v>
      </c>
      <c r="B71" s="34"/>
      <c r="C71" s="33"/>
      <c r="D71" s="34"/>
      <c r="E71" s="34"/>
    </row>
    <row r="72" spans="1:5" ht="14.25">
      <c r="A72" s="34">
        <v>3</v>
      </c>
      <c r="B72" s="33"/>
      <c r="C72" s="33"/>
      <c r="D72" s="34"/>
      <c r="E72" s="34"/>
    </row>
    <row r="73" spans="1:5" ht="14.25">
      <c r="A73" s="34">
        <v>4</v>
      </c>
      <c r="B73" s="34"/>
      <c r="C73" s="34"/>
      <c r="D73" s="34"/>
      <c r="E73" s="34"/>
    </row>
    <row r="74" spans="1:5" ht="15">
      <c r="A74" s="31"/>
      <c r="B74" s="31" t="s">
        <v>50</v>
      </c>
      <c r="C74" s="31"/>
      <c r="D74" s="31"/>
      <c r="E74" s="31">
        <f>SUM(E70:E73)</f>
        <v>0</v>
      </c>
    </row>
    <row r="75" spans="1:5" ht="15">
      <c r="A75" s="31"/>
      <c r="B75" s="31"/>
      <c r="C75" s="31"/>
      <c r="D75" s="31"/>
      <c r="E75" s="31"/>
    </row>
    <row r="76" spans="1:256" ht="15">
      <c r="A76" s="35"/>
      <c r="B76" s="36" t="s">
        <v>52</v>
      </c>
      <c r="C76" s="35"/>
      <c r="D76" s="35"/>
      <c r="E76" s="35">
        <f>E8+E17+E60+E24+E31+E40+E46+E53+E60+E67+E74</f>
        <v>11657.95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mergeCells count="7">
    <mergeCell ref="A48:E48"/>
    <mergeCell ref="A1:E1"/>
    <mergeCell ref="A10:E10"/>
    <mergeCell ref="A19:E19"/>
    <mergeCell ref="A26:E26"/>
    <mergeCell ref="A33:E33"/>
    <mergeCell ref="A41:E4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2018-07-12T08:32:05Z</dcterms:created>
  <dcterms:modified xsi:type="dcterms:W3CDTF">2018-07-12T08:32:06Z</dcterms:modified>
  <cp:category/>
  <cp:version/>
  <cp:contentType/>
  <cp:contentStatus/>
</cp:coreProperties>
</file>